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45" windowWidth="11610" windowHeight="6495" activeTab="1"/>
  </bookViews>
  <sheets>
    <sheet name="Consolidated Income Stmt" sheetId="1" r:id="rId1"/>
    <sheet name="Consolidated Balance Sheet" sheetId="2" r:id="rId2"/>
    <sheet name="Notes" sheetId="3" r:id="rId3"/>
  </sheets>
  <definedNames>
    <definedName name="_xlnm.Print_Area" localSheetId="1">'Consolidated Balance Sheet'!$A$1:$E$40</definedName>
    <definedName name="_xlnm.Print_Area" localSheetId="0">'Consolidated Income Stmt'!$A$1:$H$36</definedName>
    <definedName name="_xlnm.Print_Area" localSheetId="2">'Notes'!$A$1:$L$133</definedName>
  </definedNames>
  <calcPr fullCalcOnLoad="1"/>
</workbook>
</file>

<file path=xl/sharedStrings.xml><?xml version="1.0" encoding="utf-8"?>
<sst xmlns="http://schemas.openxmlformats.org/spreadsheetml/2006/main" count="181" uniqueCount="143">
  <si>
    <t>CONSOLIDATED INCOME STATEMENT</t>
  </si>
  <si>
    <t>INDIVIDUAL QUARTER</t>
  </si>
  <si>
    <t>CUMULATIVE QUARTER</t>
  </si>
  <si>
    <t>CURRENT YEAR QUARTER</t>
  </si>
  <si>
    <t>CURRENT YEAR TO DATE</t>
  </si>
  <si>
    <t>(a)</t>
  </si>
  <si>
    <t>Turnover</t>
  </si>
  <si>
    <t>Investment income</t>
  </si>
  <si>
    <t>(b)</t>
  </si>
  <si>
    <t>(c)</t>
  </si>
  <si>
    <t>Other income including interest income</t>
  </si>
  <si>
    <t>Interest on borrowings</t>
  </si>
  <si>
    <t>(d)</t>
  </si>
  <si>
    <t>(e)</t>
  </si>
  <si>
    <t>(f)</t>
  </si>
  <si>
    <t>(g)</t>
  </si>
  <si>
    <t>(h)</t>
  </si>
  <si>
    <t>(i)</t>
  </si>
  <si>
    <t>Taxation</t>
  </si>
  <si>
    <t>(ii)</t>
  </si>
  <si>
    <t>Less minority interests</t>
  </si>
  <si>
    <t>(j)</t>
  </si>
  <si>
    <t>(iii)</t>
  </si>
  <si>
    <t>(k)</t>
  </si>
  <si>
    <t>(l)</t>
  </si>
  <si>
    <t>Extraordinary items</t>
  </si>
  <si>
    <t>Extraordinary items attributable to members of the company</t>
  </si>
  <si>
    <t>Earning per share based on 2 (j) above after deducting any provision for preference dividends, if any :-</t>
  </si>
  <si>
    <t>AS AT END OF CURRENT YEAR QUARTER</t>
  </si>
  <si>
    <t>Fixed Assets</t>
  </si>
  <si>
    <t>Current Assets</t>
  </si>
  <si>
    <t>Stocks</t>
  </si>
  <si>
    <t>Trade Debtors</t>
  </si>
  <si>
    <t>Current Liabilities</t>
  </si>
  <si>
    <t>Provision for taxation</t>
  </si>
  <si>
    <t>Other Creditors</t>
  </si>
  <si>
    <t>Trade Creditors</t>
  </si>
  <si>
    <t>Net Current Assets or Current Liabilities</t>
  </si>
  <si>
    <t>Minority Interests</t>
  </si>
  <si>
    <t>Other Long Term Liabilities</t>
  </si>
  <si>
    <t>Net tangible assets per share (sen)</t>
  </si>
  <si>
    <t>Long Term Borrowings</t>
  </si>
  <si>
    <t>Share Premium</t>
  </si>
  <si>
    <t>Retained Profit</t>
  </si>
  <si>
    <t>Depreciation and amortization</t>
  </si>
  <si>
    <t>Exceptional items</t>
  </si>
  <si>
    <t>AS AT PRECEDING FINANCIAL YEAR END</t>
  </si>
  <si>
    <t>Intangible Assets</t>
  </si>
  <si>
    <t>(Incorporated in Malaysia)</t>
  </si>
  <si>
    <t>CONSOLIDATED BALANCE SHEET</t>
  </si>
  <si>
    <t>Share Capital</t>
  </si>
  <si>
    <t xml:space="preserve"> Reserves</t>
  </si>
  <si>
    <t>NOTES</t>
  </si>
  <si>
    <t>RM</t>
  </si>
  <si>
    <t>The Group's operations were not subject to any seasonal or cyclical changes.</t>
  </si>
  <si>
    <t>There was no financial instrument with off-balance sheet risk as at the date of this announcement applicable to the Group.</t>
  </si>
  <si>
    <t>No segmental reporting has been prepared as the Group is only engaged in the software development and the Group operates principally in Malaysia.</t>
  </si>
  <si>
    <t>Review of Performance</t>
  </si>
  <si>
    <t>This is not applicable to the Group</t>
  </si>
  <si>
    <t>Dividends</t>
  </si>
  <si>
    <t>By Order of the Board</t>
  </si>
  <si>
    <t>Kuala Lumpur</t>
  </si>
  <si>
    <t>Date:</t>
  </si>
  <si>
    <t xml:space="preserve"> </t>
  </si>
  <si>
    <t>n/a</t>
  </si>
  <si>
    <t>Fixed deposits</t>
  </si>
  <si>
    <t>Cash and bank balances</t>
  </si>
  <si>
    <t>Accounting Policies</t>
  </si>
  <si>
    <t>Exceptional Items</t>
  </si>
  <si>
    <t>Extraordinary Items</t>
  </si>
  <si>
    <t>Pre-acquisition Profit</t>
  </si>
  <si>
    <t>Profit on sales of Investment and/or Properties</t>
  </si>
  <si>
    <t>Purchase or Disposal of Quoted Securities</t>
  </si>
  <si>
    <t>Changes in Composition of the Company/Group</t>
  </si>
  <si>
    <t>Corporate Proposals</t>
  </si>
  <si>
    <t>Seasonal or Cyclical Factors</t>
  </si>
  <si>
    <t>Issuances or Repayment of Debts and Equity Securities</t>
  </si>
  <si>
    <t>Group Borrowings and Debts Securities</t>
  </si>
  <si>
    <t>Contingent Liabilities</t>
  </si>
  <si>
    <t>Financial Instruments</t>
  </si>
  <si>
    <t>Material Litigation</t>
  </si>
  <si>
    <t>Segmental Reporting</t>
  </si>
  <si>
    <t>Comparison with Preceding Quarter's Results</t>
  </si>
  <si>
    <t>Current Year Prospects</t>
  </si>
  <si>
    <t>Variance from Profit Forecast and Profit Guarantee</t>
  </si>
  <si>
    <t xml:space="preserve">RM </t>
  </si>
  <si>
    <t>Share in the results of associated company</t>
  </si>
  <si>
    <t>Other Debtors</t>
  </si>
  <si>
    <t>Secretary</t>
  </si>
  <si>
    <t>Cindy Lim Seck Wah</t>
  </si>
  <si>
    <t>Operating profit/(loss) before Interest on borrowings, depreciation and amortization, exceptional items, income tax, minority interests and extraordinary items</t>
  </si>
  <si>
    <t>Operating profit/(loss) after Interest on borrowings, depreciation and amortization, exceptional items but before income tax, minority interests and extraordinary items</t>
  </si>
  <si>
    <t>Profit/(loss) before taxation, minority interests and extraordinary items</t>
  </si>
  <si>
    <t>Profit/(loss) after taxation before deducted minority interests</t>
  </si>
  <si>
    <t>Profit/(loss) after taxation attributable to members of the company</t>
  </si>
  <si>
    <t>*</t>
  </si>
  <si>
    <t>Shareholders' Funds</t>
  </si>
  <si>
    <t>Preceding</t>
  </si>
  <si>
    <t>Year</t>
  </si>
  <si>
    <t xml:space="preserve">Current </t>
  </si>
  <si>
    <t>Quarter</t>
  </si>
  <si>
    <t>Current</t>
  </si>
  <si>
    <t>Over provision in prior years</t>
  </si>
  <si>
    <t>Transfer to/(from) deferred taxation</t>
  </si>
  <si>
    <t>PRECEDING YEAR CORRESPONDING QUARTER**</t>
  </si>
  <si>
    <t>**</t>
  </si>
  <si>
    <t>Preceding year corresponding quarter was prepared based on pro-rata basis on the full year financial results.</t>
  </si>
  <si>
    <t>PUC FOUNDER (MSC) BERHAD</t>
  </si>
  <si>
    <t>(Company No: 451734 A)</t>
  </si>
  <si>
    <t>Quarter**</t>
  </si>
  <si>
    <t>Taxation based on interest income received*</t>
  </si>
  <si>
    <t>The Company has been awarded Multimedia Super Corridor status by the Government of Malaysia. Accordingly, there is no tax charge for business income for the year under review as the Company has been granted pioneer status under the Promotion of Investments Act, 1986.</t>
  </si>
  <si>
    <t>a)</t>
  </si>
  <si>
    <t>The new ordinary shares issued rank pari passu with the then existing ordinary shares of the Company.</t>
  </si>
  <si>
    <t>b)</t>
  </si>
  <si>
    <t>As approved by the shareholders at the Extraordinary General Meeting held on 18th January 2002, the Company increased its issued and fully paid-up ordinary share capital from RM3,630,000 to RM5,500,000 by way of a rights issue of 18,700,000 new ordinary shares of RM0.10 each issued at par on the basis of approximately 51.5 new ordinary shares of RM0.10 each for every 100 existing ordinary shares of RM0.10 each held.</t>
  </si>
  <si>
    <t>The accounting policies adopted in the quarterly financial statements have been prepared using the same accounting policies as those used in the preparation of the Group's annual financial statements for the year ended 31 December 2001.</t>
  </si>
  <si>
    <t>There was no extraordinary item for the current quarter ended 31 March 2002.</t>
  </si>
  <si>
    <t>There were no pre-acquisition profits or losses for the current quarter ended 31 March 2002.</t>
  </si>
  <si>
    <t>Basic (based on weighted average Ordinary shares of RM0.10 each*) (sen)</t>
  </si>
  <si>
    <t>Fully diluted (based on weighted average Ordinary shares of RM0.10 each) (sen)</t>
  </si>
  <si>
    <t>Quarterly report on consolidated results for the 1st quarter ended 31.3.2002</t>
  </si>
  <si>
    <t>PRECEDING YEAR CORRESPONDING PERIOD**</t>
  </si>
  <si>
    <t>The Board of Directors of PUC FOUNDER (MSC) BERHAD is pleased to announce the following unaudited results of the Group for the 1st quarter ended 31 March 2002</t>
  </si>
  <si>
    <t>Profit/ after taxation and extraordinary items attributable to members of the company</t>
  </si>
  <si>
    <t>No dividend has been declared for the current quarter.</t>
  </si>
  <si>
    <t>31/12/2001</t>
  </si>
  <si>
    <t>There were no sales of investment or properties for the current quarter ended 31 March 2002.</t>
  </si>
  <si>
    <t>There were no purchase or disposal of quoted securities for the current quarter ended 31 March 2002.</t>
  </si>
  <si>
    <t>There were no changes in composition of the Company/Group except for the following:-</t>
  </si>
  <si>
    <t>There was no corporate proposals announced but not completed as at the date of this announcement.</t>
  </si>
  <si>
    <t>There were no Group borrowings and debts securities issued.</t>
  </si>
  <si>
    <t>There were no contingent liabilities as at the date of this announcement.</t>
  </si>
  <si>
    <t>There was no material litigations pending on the date of this announcement.</t>
  </si>
  <si>
    <t>The Group was able to perform better compared to the preceding quarter with the improved economics.</t>
  </si>
  <si>
    <t xml:space="preserve">For the current quarter under review, the Group recorded a turnover of RM1,809,082 and the operating profit of RM498,196. The higher sales volume helped to improve the performance of the Group for the current quarter. </t>
  </si>
  <si>
    <t>On 5th March 2002, the Company issued a prospectus for a public issue of 20,000,000 new ordinary shares of RM0.10 each at an issue price of RM0.42 per ordinary share by way of private placement and public offer payable in full on application in conjunction with its listing on the Malaysian Exchange of Securities Dealing &amp; Automated Quotation Market of the Kuala Lumpur Stock Exchange and all the public issue have been duly allotted on 1 April 2002.</t>
  </si>
  <si>
    <t>There were no issuances and repayment of debts and equity securities, share buy-backs, share cancellations, shares held as treasury shares and resale of treasury shares for the current quarter ended 31 April 2002 except disclosed in Note 8.</t>
  </si>
  <si>
    <t>The exceptional items refer to government grant represents grant provided by the Malaysian Government under the Multimedia Super Corridor Research And Development Grant Scheme, for the purposes of supporting the Company's research and development activities in information technology.</t>
  </si>
  <si>
    <t xml:space="preserve">  </t>
  </si>
  <si>
    <t>As the Malaysian and worldwide economy is generally recovering from the effects of the economic slowdown, barring unforeseen circumstances and a continual improvement in the economic conditions, the Board is hopeful that the current financial year's prospects should improve compared to the previous year. The Group in the meantime would implement prudent expenditure management and strengthen its marketing efforts.</t>
  </si>
  <si>
    <t>Ordinary shares of RM0.10 each at end of period</t>
  </si>
  <si>
    <t>31 May 2002</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</si>
</sst>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s>
  <fonts count="9">
    <font>
      <sz val="10"/>
      <name val="Arial Narrow"/>
      <family val="0"/>
    </font>
    <font>
      <b/>
      <sz val="10"/>
      <name val="Arial Narrow"/>
      <family val="2"/>
    </font>
    <font>
      <i/>
      <sz val="10"/>
      <name val="Arial Narrow"/>
      <family val="2"/>
    </font>
    <font>
      <b/>
      <sz val="12"/>
      <name val="Arial Narrow"/>
      <family val="2"/>
    </font>
    <font>
      <b/>
      <sz val="12"/>
      <color indexed="9"/>
      <name val="Arial Narrow"/>
      <family val="2"/>
    </font>
    <font>
      <b/>
      <sz val="18"/>
      <name val="Arial Narrow"/>
      <family val="2"/>
    </font>
    <font>
      <sz val="8"/>
      <name val="Arial Narrow"/>
      <family val="2"/>
    </font>
    <font>
      <sz val="10"/>
      <color indexed="10"/>
      <name val="Arial Narrow"/>
      <family val="2"/>
    </font>
    <font>
      <sz val="10"/>
      <color indexed="8"/>
      <name val="Arial Narrow"/>
      <family val="2"/>
    </font>
  </fonts>
  <fills count="3">
    <fill>
      <patternFill/>
    </fill>
    <fill>
      <patternFill patternType="gray125"/>
    </fill>
    <fill>
      <patternFill patternType="solid">
        <fgColor indexed="8"/>
        <bgColor indexed="64"/>
      </patternFill>
    </fill>
  </fills>
  <borders count="6">
    <border>
      <left/>
      <right/>
      <top/>
      <bottom/>
      <diagonal/>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color indexed="63"/>
      </top>
      <bottom style="medium"/>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Border="1" applyAlignment="1">
      <alignment vertical="center"/>
    </xf>
    <xf numFmtId="0" fontId="0" fillId="0" borderId="0" xfId="0"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14" fontId="1" fillId="0" borderId="0" xfId="0" applyNumberFormat="1" applyFont="1" applyBorder="1" applyAlignment="1">
      <alignment horizontal="center" vertical="center"/>
    </xf>
    <xf numFmtId="0" fontId="0" fillId="0" borderId="0" xfId="0" applyBorder="1" applyAlignment="1" quotePrefix="1">
      <alignment horizontal="center" vertical="center"/>
    </xf>
    <xf numFmtId="0" fontId="0" fillId="0" borderId="0" xfId="0" applyBorder="1" applyAlignment="1">
      <alignment vertical="center" wrapText="1"/>
    </xf>
    <xf numFmtId="41" fontId="0" fillId="0" borderId="0" xfId="0" applyNumberFormat="1" applyBorder="1" applyAlignment="1">
      <alignment horizontal="center" vertical="center"/>
    </xf>
    <xf numFmtId="0" fontId="0" fillId="0" borderId="0" xfId="0" applyBorder="1" applyAlignment="1" quotePrefix="1">
      <alignment vertical="center"/>
    </xf>
    <xf numFmtId="0" fontId="2" fillId="0" borderId="0" xfId="0" applyFont="1" applyBorder="1" applyAlignment="1">
      <alignment vertical="center"/>
    </xf>
    <xf numFmtId="41" fontId="0" fillId="0" borderId="1" xfId="0" applyNumberFormat="1" applyBorder="1" applyAlignment="1">
      <alignment horizontal="center" vertical="center"/>
    </xf>
    <xf numFmtId="41" fontId="0" fillId="0" borderId="0" xfId="0" applyNumberFormat="1" applyAlignment="1">
      <alignment/>
    </xf>
    <xf numFmtId="43" fontId="0" fillId="0" borderId="0" xfId="0" applyNumberFormat="1" applyBorder="1" applyAlignment="1">
      <alignment horizontal="center" vertical="center"/>
    </xf>
    <xf numFmtId="0" fontId="1" fillId="0" borderId="0" xfId="0" applyFont="1" applyAlignment="1">
      <alignment/>
    </xf>
    <xf numFmtId="43" fontId="0" fillId="0" borderId="0" xfId="15" applyBorder="1" applyAlignment="1">
      <alignment horizontal="center" vertical="center"/>
    </xf>
    <xf numFmtId="0" fontId="7" fillId="0" borderId="0" xfId="0" applyFont="1" applyAlignment="1">
      <alignment horizontal="justify" vertical="top"/>
    </xf>
    <xf numFmtId="0" fontId="0" fillId="0" borderId="0" xfId="0" applyFont="1" applyAlignment="1">
      <alignment/>
    </xf>
    <xf numFmtId="0" fontId="0" fillId="0" borderId="0" xfId="0" applyAlignment="1">
      <alignment vertical="top"/>
    </xf>
    <xf numFmtId="0" fontId="0" fillId="0" borderId="0" xfId="0" applyFont="1" applyAlignment="1">
      <alignment horizontal="justify" vertical="top"/>
    </xf>
    <xf numFmtId="165" fontId="0" fillId="0" borderId="0" xfId="0" applyNumberFormat="1" applyFont="1" applyFill="1" applyAlignment="1">
      <alignment horizontal="center"/>
    </xf>
    <xf numFmtId="0" fontId="0" fillId="0" borderId="0" xfId="0" applyFont="1" applyAlignment="1">
      <alignment horizontal="center"/>
    </xf>
    <xf numFmtId="0" fontId="0" fillId="0" borderId="0" xfId="0" applyFont="1" applyFill="1" applyAlignment="1">
      <alignment/>
    </xf>
    <xf numFmtId="0" fontId="1" fillId="0" borderId="0" xfId="0" applyFont="1" applyFill="1" applyAlignment="1">
      <alignment/>
    </xf>
    <xf numFmtId="0" fontId="0" fillId="0" borderId="0" xfId="0" applyFont="1" applyFill="1" applyAlignment="1">
      <alignment horizontal="center"/>
    </xf>
    <xf numFmtId="165" fontId="0" fillId="0" borderId="0" xfId="15" applyNumberFormat="1" applyFont="1" applyFill="1" applyAlignment="1">
      <alignment horizontal="center"/>
    </xf>
    <xf numFmtId="165" fontId="0" fillId="0" borderId="0" xfId="15" applyNumberFormat="1" applyFont="1" applyFill="1" applyAlignment="1">
      <alignment/>
    </xf>
    <xf numFmtId="165" fontId="0" fillId="0" borderId="2" xfId="15" applyNumberFormat="1" applyFont="1" applyFill="1" applyBorder="1" applyAlignment="1">
      <alignment horizontal="center"/>
    </xf>
    <xf numFmtId="165" fontId="0" fillId="0" borderId="2" xfId="15" applyNumberFormat="1" applyFont="1" applyFill="1" applyBorder="1" applyAlignment="1">
      <alignment/>
    </xf>
    <xf numFmtId="165" fontId="0" fillId="0" borderId="0" xfId="15" applyNumberFormat="1" applyFont="1" applyFill="1" applyBorder="1" applyAlignment="1">
      <alignment horizontal="center"/>
    </xf>
    <xf numFmtId="165" fontId="0" fillId="0" borderId="0" xfId="15" applyNumberFormat="1" applyFont="1" applyFill="1" applyBorder="1" applyAlignment="1">
      <alignment/>
    </xf>
    <xf numFmtId="0" fontId="0" fillId="0" borderId="0" xfId="0" applyFont="1" applyFill="1" applyAlignment="1">
      <alignment horizontal="left" vertical="top" wrapText="1"/>
    </xf>
    <xf numFmtId="0" fontId="1" fillId="0" borderId="0" xfId="0" applyFont="1" applyFill="1" applyAlignment="1">
      <alignment horizontal="center"/>
    </xf>
    <xf numFmtId="0" fontId="0" fillId="0" borderId="0" xfId="0" applyFont="1" applyAlignment="1">
      <alignment horizontal="center" vertical="top"/>
    </xf>
    <xf numFmtId="165" fontId="0" fillId="0" borderId="0" xfId="15" applyNumberFormat="1" applyAlignment="1">
      <alignment/>
    </xf>
    <xf numFmtId="0" fontId="1" fillId="0" borderId="0" xfId="0" applyFont="1" applyFill="1" applyBorder="1" applyAlignment="1">
      <alignment horizontal="center" vertical="center" wrapText="1"/>
    </xf>
    <xf numFmtId="14" fontId="1"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41" fontId="0" fillId="0" borderId="0" xfId="0" applyNumberFormat="1" applyFill="1" applyBorder="1" applyAlignment="1">
      <alignment horizontal="center" vertical="center"/>
    </xf>
    <xf numFmtId="43" fontId="0" fillId="0" borderId="0" xfId="15" applyFill="1" applyBorder="1" applyAlignment="1">
      <alignment horizontal="center" vertical="center"/>
    </xf>
    <xf numFmtId="165" fontId="0" fillId="0" borderId="0" xfId="15" applyNumberFormat="1" applyFill="1" applyAlignment="1">
      <alignment/>
    </xf>
    <xf numFmtId="0" fontId="0" fillId="0" borderId="0" xfId="0" applyFill="1" applyAlignment="1">
      <alignment/>
    </xf>
    <xf numFmtId="165" fontId="0" fillId="0" borderId="3" xfId="15" applyNumberFormat="1" applyFont="1" applyFill="1" applyBorder="1" applyAlignment="1">
      <alignment horizontal="center"/>
    </xf>
    <xf numFmtId="165" fontId="0" fillId="0" borderId="3" xfId="0" applyNumberFormat="1" applyFont="1" applyFill="1" applyBorder="1" applyAlignment="1">
      <alignment horizontal="center"/>
    </xf>
    <xf numFmtId="165" fontId="0" fillId="0" borderId="3" xfId="15" applyNumberFormat="1" applyFont="1" applyFill="1" applyBorder="1" applyAlignment="1">
      <alignment/>
    </xf>
    <xf numFmtId="0" fontId="5" fillId="0" borderId="0" xfId="0" applyFont="1" applyAlignment="1">
      <alignment horizontal="center" vertical="center"/>
    </xf>
    <xf numFmtId="0" fontId="6" fillId="0" borderId="0" xfId="0" applyFont="1" applyAlignment="1">
      <alignment horizontal="center" vertical="center"/>
    </xf>
    <xf numFmtId="0" fontId="3" fillId="0" borderId="0" xfId="0" applyFont="1" applyAlignment="1">
      <alignment horizontal="center" vertical="center"/>
    </xf>
    <xf numFmtId="0" fontId="4" fillId="2" borderId="4" xfId="0" applyFont="1" applyFill="1" applyBorder="1" applyAlignment="1">
      <alignment horizontal="center" vertical="center"/>
    </xf>
    <xf numFmtId="0" fontId="0" fillId="0" borderId="5" xfId="0" applyFont="1" applyFill="1" applyBorder="1" applyAlignment="1">
      <alignment horizontal="left" vertical="center" wrapText="1"/>
    </xf>
    <xf numFmtId="0" fontId="1" fillId="0" borderId="0" xfId="0" applyFont="1" applyBorder="1" applyAlignment="1">
      <alignment horizontal="center" vertical="center"/>
    </xf>
    <xf numFmtId="0" fontId="0" fillId="0" borderId="0" xfId="0" applyBorder="1" applyAlignment="1">
      <alignment vertical="center" wrapText="1"/>
    </xf>
    <xf numFmtId="0" fontId="0" fillId="0" borderId="0" xfId="0" applyFont="1" applyBorder="1" applyAlignment="1">
      <alignment vertical="center" wrapText="1"/>
    </xf>
    <xf numFmtId="0" fontId="4" fillId="2" borderId="0" xfId="0" applyFont="1" applyFill="1" applyAlignment="1">
      <alignment horizontal="center" vertical="center"/>
    </xf>
    <xf numFmtId="0" fontId="5" fillId="0" borderId="0" xfId="0" applyFont="1" applyAlignment="1">
      <alignment horizontal="center" vertical="top"/>
    </xf>
    <xf numFmtId="0" fontId="0" fillId="0" borderId="0" xfId="0" applyAlignment="1">
      <alignment horizontal="center" vertical="top"/>
    </xf>
    <xf numFmtId="0" fontId="6" fillId="0" borderId="0" xfId="0" applyFont="1" applyAlignment="1">
      <alignment horizontal="center" vertical="top"/>
    </xf>
    <xf numFmtId="0" fontId="3" fillId="0" borderId="0" xfId="0" applyFont="1" applyAlignment="1">
      <alignment horizontal="center" vertical="top"/>
    </xf>
    <xf numFmtId="0" fontId="0" fillId="0" borderId="0" xfId="0" applyFont="1" applyAlignment="1">
      <alignment horizontal="justify" vertical="top"/>
    </xf>
    <xf numFmtId="0" fontId="4" fillId="2" borderId="0" xfId="0" applyFont="1" applyFill="1" applyAlignment="1">
      <alignment horizontal="center" vertical="top"/>
    </xf>
    <xf numFmtId="0" fontId="0" fillId="0" borderId="0" xfId="0" applyFont="1" applyFill="1" applyAlignment="1">
      <alignment horizontal="left" vertical="top" wrapText="1"/>
    </xf>
    <xf numFmtId="0" fontId="0" fillId="0" borderId="0" xfId="0" applyFont="1" applyAlignment="1">
      <alignment horizontal="left" vertical="top" wrapText="1"/>
    </xf>
    <xf numFmtId="15" fontId="0" fillId="0" borderId="0" xfId="0" applyNumberFormat="1" applyAlignment="1" quotePrefix="1">
      <alignment horizontal="left"/>
    </xf>
    <xf numFmtId="0" fontId="0" fillId="0" borderId="0" xfId="0" applyAlignment="1">
      <alignment horizontal="left"/>
    </xf>
    <xf numFmtId="0" fontId="8" fillId="0" borderId="0" xfId="0" applyFont="1" applyFill="1" applyAlignment="1">
      <alignment horizontal="left" vertical="top" wrapText="1"/>
    </xf>
    <xf numFmtId="0" fontId="0" fillId="0" borderId="0" xfId="0" applyFont="1" applyFill="1" applyAlignment="1">
      <alignment horizontal="justify"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35"/>
  <sheetViews>
    <sheetView workbookViewId="0" topLeftCell="A1">
      <selection activeCell="A1" sqref="A1:H36"/>
    </sheetView>
  </sheetViews>
  <sheetFormatPr defaultColWidth="9.33203125" defaultRowHeight="12.75"/>
  <cols>
    <col min="1" max="3" width="3.83203125" style="0" customWidth="1"/>
    <col min="4" max="4" width="36.83203125" style="0" customWidth="1"/>
    <col min="5" max="5" width="17.33203125" style="41" customWidth="1"/>
    <col min="6" max="6" width="18.16015625" style="0" customWidth="1"/>
    <col min="7" max="7" width="16.33203125" style="0" customWidth="1"/>
    <col min="8" max="8" width="18.5" style="0" customWidth="1"/>
  </cols>
  <sheetData>
    <row r="1" spans="1:8" ht="19.5" customHeight="1">
      <c r="A1" s="45" t="s">
        <v>107</v>
      </c>
      <c r="B1" s="45"/>
      <c r="C1" s="45"/>
      <c r="D1" s="45"/>
      <c r="E1" s="45"/>
      <c r="F1" s="45"/>
      <c r="G1" s="45"/>
      <c r="H1" s="45"/>
    </row>
    <row r="2" spans="1:8" ht="9.75" customHeight="1">
      <c r="A2" s="46" t="s">
        <v>108</v>
      </c>
      <c r="B2" s="46"/>
      <c r="C2" s="46"/>
      <c r="D2" s="46"/>
      <c r="E2" s="46"/>
      <c r="F2" s="46"/>
      <c r="G2" s="46"/>
      <c r="H2" s="46"/>
    </row>
    <row r="3" spans="1:8" ht="9.75" customHeight="1">
      <c r="A3" s="46" t="s">
        <v>48</v>
      </c>
      <c r="B3" s="46"/>
      <c r="C3" s="46"/>
      <c r="D3" s="46"/>
      <c r="E3" s="46"/>
      <c r="F3" s="46"/>
      <c r="G3" s="46"/>
      <c r="H3" s="46"/>
    </row>
    <row r="4" spans="1:8" ht="19.5" customHeight="1">
      <c r="A4" s="47" t="s">
        <v>121</v>
      </c>
      <c r="B4" s="47"/>
      <c r="C4" s="47"/>
      <c r="D4" s="47"/>
      <c r="E4" s="47"/>
      <c r="F4" s="47"/>
      <c r="G4" s="47"/>
      <c r="H4" s="47"/>
    </row>
    <row r="5" spans="1:8" ht="19.5" customHeight="1" thickBot="1">
      <c r="A5" s="48" t="s">
        <v>0</v>
      </c>
      <c r="B5" s="48"/>
      <c r="C5" s="48"/>
      <c r="D5" s="48"/>
      <c r="E5" s="48"/>
      <c r="F5" s="48"/>
      <c r="G5" s="48"/>
      <c r="H5" s="48"/>
    </row>
    <row r="6" spans="1:8" ht="30.75" customHeight="1">
      <c r="A6" s="49" t="s">
        <v>123</v>
      </c>
      <c r="B6" s="49"/>
      <c r="C6" s="49"/>
      <c r="D6" s="49"/>
      <c r="E6" s="49"/>
      <c r="F6" s="49"/>
      <c r="G6" s="49"/>
      <c r="H6" s="49"/>
    </row>
    <row r="7" spans="1:8" ht="15" customHeight="1">
      <c r="A7" s="2"/>
      <c r="B7" s="2"/>
      <c r="C7" s="1"/>
      <c r="D7" s="1"/>
      <c r="E7" s="50" t="s">
        <v>1</v>
      </c>
      <c r="F7" s="50"/>
      <c r="G7" s="50" t="s">
        <v>2</v>
      </c>
      <c r="H7" s="50"/>
    </row>
    <row r="8" spans="1:8" ht="48" customHeight="1">
      <c r="A8" s="2"/>
      <c r="B8" s="2"/>
      <c r="C8" s="1"/>
      <c r="D8" s="1"/>
      <c r="E8" s="35" t="s">
        <v>3</v>
      </c>
      <c r="F8" s="4" t="s">
        <v>104</v>
      </c>
      <c r="G8" s="4" t="s">
        <v>4</v>
      </c>
      <c r="H8" s="4" t="s">
        <v>122</v>
      </c>
    </row>
    <row r="9" spans="1:8" ht="15" customHeight="1">
      <c r="A9" s="2"/>
      <c r="B9" s="2"/>
      <c r="C9" s="1"/>
      <c r="D9" s="1"/>
      <c r="E9" s="36">
        <v>37346</v>
      </c>
      <c r="F9" s="5">
        <v>36981</v>
      </c>
      <c r="G9" s="5">
        <v>37346</v>
      </c>
      <c r="H9" s="5">
        <v>36981</v>
      </c>
    </row>
    <row r="10" spans="1:8" ht="15" customHeight="1">
      <c r="A10" s="2"/>
      <c r="B10" s="2"/>
      <c r="C10" s="1"/>
      <c r="D10" s="1"/>
      <c r="E10" s="37" t="s">
        <v>85</v>
      </c>
      <c r="F10" s="3" t="s">
        <v>85</v>
      </c>
      <c r="G10" s="3" t="s">
        <v>85</v>
      </c>
      <c r="H10" s="3" t="s">
        <v>85</v>
      </c>
    </row>
    <row r="11" spans="1:8" ht="15" customHeight="1">
      <c r="A11" s="2"/>
      <c r="B11" s="6" t="s">
        <v>5</v>
      </c>
      <c r="C11" s="51" t="s">
        <v>6</v>
      </c>
      <c r="D11" s="51"/>
      <c r="E11" s="38">
        <v>1809082.04</v>
      </c>
      <c r="F11" s="8">
        <v>1355814.5</v>
      </c>
      <c r="G11" s="8">
        <v>1809082.04</v>
      </c>
      <c r="H11" s="8">
        <v>1355814.5</v>
      </c>
    </row>
    <row r="12" spans="1:8" ht="15" customHeight="1">
      <c r="A12" s="2"/>
      <c r="B12" s="6" t="s">
        <v>8</v>
      </c>
      <c r="C12" s="51" t="s">
        <v>7</v>
      </c>
      <c r="D12" s="51"/>
      <c r="E12" s="38">
        <v>0</v>
      </c>
      <c r="F12" s="8">
        <v>0</v>
      </c>
      <c r="G12" s="8">
        <v>0</v>
      </c>
      <c r="H12" s="8">
        <v>0</v>
      </c>
    </row>
    <row r="13" spans="1:8" ht="15" customHeight="1">
      <c r="A13" s="2"/>
      <c r="B13" s="6" t="s">
        <v>9</v>
      </c>
      <c r="C13" s="51" t="s">
        <v>10</v>
      </c>
      <c r="D13" s="51"/>
      <c r="E13" s="38">
        <v>4747.64</v>
      </c>
      <c r="F13" s="8">
        <v>10217</v>
      </c>
      <c r="G13" s="8">
        <v>4747.64</v>
      </c>
      <c r="H13" s="8">
        <v>10217</v>
      </c>
    </row>
    <row r="14" spans="1:8" ht="60" customHeight="1">
      <c r="A14" s="2">
        <v>2</v>
      </c>
      <c r="B14" s="6" t="s">
        <v>5</v>
      </c>
      <c r="C14" s="51" t="s">
        <v>90</v>
      </c>
      <c r="D14" s="51"/>
      <c r="E14" s="38">
        <f>+E18-E17-E16-E15</f>
        <v>547250.1699999999</v>
      </c>
      <c r="F14" s="8">
        <f>+F18-F17-F16-F15-1</f>
        <v>308568.5</v>
      </c>
      <c r="G14" s="8">
        <f>+G18-G17-G16-G15</f>
        <v>547250.1699999999</v>
      </c>
      <c r="H14" s="8">
        <f>+H18-H17-H16-H15-1</f>
        <v>308568.5</v>
      </c>
    </row>
    <row r="15" spans="1:8" ht="15" customHeight="1">
      <c r="A15" s="2"/>
      <c r="B15" s="6" t="s">
        <v>8</v>
      </c>
      <c r="C15" s="51" t="s">
        <v>11</v>
      </c>
      <c r="D15" s="51"/>
      <c r="E15" s="38"/>
      <c r="F15" s="8">
        <f>+H15/4</f>
        <v>0</v>
      </c>
      <c r="G15" s="8"/>
      <c r="H15" s="8">
        <v>0</v>
      </c>
    </row>
    <row r="16" spans="1:8" ht="15" customHeight="1">
      <c r="A16" s="2"/>
      <c r="B16" s="6" t="s">
        <v>9</v>
      </c>
      <c r="C16" s="51" t="s">
        <v>44</v>
      </c>
      <c r="D16" s="51"/>
      <c r="E16" s="38">
        <v>-75023.96</v>
      </c>
      <c r="F16" s="8">
        <v>-33730.25</v>
      </c>
      <c r="G16" s="8">
        <f>-(20684.03+54339.93)</f>
        <v>-75023.95999999999</v>
      </c>
      <c r="H16" s="8">
        <v>-33730.25</v>
      </c>
    </row>
    <row r="17" spans="1:8" ht="15" customHeight="1">
      <c r="A17" s="2"/>
      <c r="B17" s="6" t="s">
        <v>12</v>
      </c>
      <c r="C17" s="51" t="s">
        <v>45</v>
      </c>
      <c r="D17" s="51"/>
      <c r="E17" s="38">
        <v>27286.64</v>
      </c>
      <c r="F17" s="8">
        <f>522248/4</f>
        <v>130562</v>
      </c>
      <c r="G17" s="8">
        <v>27286.64</v>
      </c>
      <c r="H17" s="8">
        <f>522248/4</f>
        <v>130562</v>
      </c>
    </row>
    <row r="18" spans="1:8" ht="60" customHeight="1">
      <c r="A18" s="2"/>
      <c r="B18" s="6" t="s">
        <v>13</v>
      </c>
      <c r="C18" s="51" t="s">
        <v>91</v>
      </c>
      <c r="D18" s="51"/>
      <c r="E18" s="38">
        <f>+E20+E19</f>
        <v>499512.85</v>
      </c>
      <c r="F18" s="8">
        <f>+F20+F19</f>
        <v>405401.25</v>
      </c>
      <c r="G18" s="8">
        <f>+G20+G19</f>
        <v>499512.85</v>
      </c>
      <c r="H18" s="8">
        <f>+H20+H19</f>
        <v>405401.25</v>
      </c>
    </row>
    <row r="19" spans="1:8" ht="15" customHeight="1">
      <c r="A19" s="2"/>
      <c r="B19" s="6" t="s">
        <v>14</v>
      </c>
      <c r="C19" s="52" t="s">
        <v>86</v>
      </c>
      <c r="D19" s="52"/>
      <c r="E19" s="38">
        <v>0</v>
      </c>
      <c r="F19" s="8">
        <v>0</v>
      </c>
      <c r="G19" s="8">
        <v>0</v>
      </c>
      <c r="H19" s="8">
        <v>0</v>
      </c>
    </row>
    <row r="20" spans="1:8" ht="30" customHeight="1">
      <c r="A20" s="2"/>
      <c r="B20" s="6" t="s">
        <v>15</v>
      </c>
      <c r="C20" s="51" t="s">
        <v>92</v>
      </c>
      <c r="D20" s="51"/>
      <c r="E20" s="38">
        <f>+E22-E21</f>
        <v>499512.85</v>
      </c>
      <c r="F20" s="8">
        <f>+F22-F21</f>
        <v>405401.25</v>
      </c>
      <c r="G20" s="8">
        <f>+G22-G21</f>
        <v>499512.85</v>
      </c>
      <c r="H20" s="8">
        <f>+H22-H21</f>
        <v>405401.25</v>
      </c>
    </row>
    <row r="21" spans="1:8" ht="15" customHeight="1">
      <c r="A21" s="2"/>
      <c r="B21" s="6" t="s">
        <v>16</v>
      </c>
      <c r="C21" s="51" t="s">
        <v>18</v>
      </c>
      <c r="D21" s="51"/>
      <c r="E21" s="38">
        <v>-1317.23</v>
      </c>
      <c r="F21" s="8">
        <v>-2550</v>
      </c>
      <c r="G21" s="8">
        <v>-1317.23</v>
      </c>
      <c r="H21" s="8">
        <v>-2550</v>
      </c>
    </row>
    <row r="22" spans="1:8" ht="30" customHeight="1">
      <c r="A22" s="2"/>
      <c r="B22" s="6" t="s">
        <v>17</v>
      </c>
      <c r="C22" s="9" t="s">
        <v>17</v>
      </c>
      <c r="D22" s="7" t="s">
        <v>93</v>
      </c>
      <c r="E22" s="38">
        <f>+E24+E23</f>
        <v>498195.62</v>
      </c>
      <c r="F22" s="8">
        <f>+F24+F23</f>
        <v>402851.25</v>
      </c>
      <c r="G22" s="8">
        <f>+G24+G23</f>
        <v>498195.62</v>
      </c>
      <c r="H22" s="8">
        <f>+H24+H23</f>
        <v>402851.25</v>
      </c>
    </row>
    <row r="23" spans="1:8" ht="15" customHeight="1">
      <c r="A23" s="2"/>
      <c r="B23" s="2"/>
      <c r="C23" s="1" t="s">
        <v>19</v>
      </c>
      <c r="D23" s="7" t="s">
        <v>20</v>
      </c>
      <c r="E23" s="38">
        <v>0</v>
      </c>
      <c r="F23" s="8">
        <v>0</v>
      </c>
      <c r="G23" s="8">
        <v>0</v>
      </c>
      <c r="H23" s="8">
        <v>0</v>
      </c>
    </row>
    <row r="24" spans="1:8" ht="30" customHeight="1">
      <c r="A24" s="2"/>
      <c r="B24" s="6" t="s">
        <v>21</v>
      </c>
      <c r="C24" s="51" t="s">
        <v>94</v>
      </c>
      <c r="D24" s="51"/>
      <c r="E24" s="38">
        <f>+E28+E27+E26+E25</f>
        <v>498195.62</v>
      </c>
      <c r="F24" s="8">
        <f>+F28+F27+F26+F25</f>
        <v>402851.25</v>
      </c>
      <c r="G24" s="8">
        <f>+G28+G27+G26+G25</f>
        <v>498195.62</v>
      </c>
      <c r="H24" s="8">
        <f>+H28+H27+H26+H25</f>
        <v>402851.25</v>
      </c>
    </row>
    <row r="25" spans="1:8" ht="15" customHeight="1">
      <c r="A25" s="2"/>
      <c r="B25" s="6" t="s">
        <v>23</v>
      </c>
      <c r="C25" s="9" t="s">
        <v>17</v>
      </c>
      <c r="D25" s="7" t="s">
        <v>25</v>
      </c>
      <c r="E25" s="38">
        <v>0</v>
      </c>
      <c r="F25" s="8">
        <v>0</v>
      </c>
      <c r="G25" s="8">
        <v>0</v>
      </c>
      <c r="H25" s="8">
        <v>0</v>
      </c>
    </row>
    <row r="26" spans="1:8" ht="15" customHeight="1">
      <c r="A26" s="2"/>
      <c r="B26" s="2"/>
      <c r="C26" s="1" t="s">
        <v>19</v>
      </c>
      <c r="D26" s="7" t="s">
        <v>20</v>
      </c>
      <c r="E26" s="38">
        <v>0</v>
      </c>
      <c r="F26" s="8">
        <v>0</v>
      </c>
      <c r="G26" s="8">
        <v>0</v>
      </c>
      <c r="H26" s="8">
        <v>0</v>
      </c>
    </row>
    <row r="27" spans="1:8" ht="30" customHeight="1">
      <c r="A27" s="2"/>
      <c r="B27" s="2"/>
      <c r="C27" s="1" t="s">
        <v>22</v>
      </c>
      <c r="D27" s="7" t="s">
        <v>26</v>
      </c>
      <c r="E27" s="38">
        <v>0</v>
      </c>
      <c r="F27" s="8">
        <v>0</v>
      </c>
      <c r="G27" s="8">
        <v>0</v>
      </c>
      <c r="H27" s="8">
        <v>0</v>
      </c>
    </row>
    <row r="28" spans="1:8" ht="39.75" customHeight="1">
      <c r="A28" s="2"/>
      <c r="B28" s="6" t="s">
        <v>24</v>
      </c>
      <c r="C28" s="51" t="s">
        <v>124</v>
      </c>
      <c r="D28" s="51"/>
      <c r="E28" s="38">
        <v>498195.62</v>
      </c>
      <c r="F28" s="8">
        <v>402851.25</v>
      </c>
      <c r="G28" s="8">
        <v>498195.62</v>
      </c>
      <c r="H28" s="8">
        <v>402851.25</v>
      </c>
    </row>
    <row r="29" spans="1:8" ht="45" customHeight="1">
      <c r="A29" s="2">
        <v>3</v>
      </c>
      <c r="B29" s="6" t="s">
        <v>5</v>
      </c>
      <c r="C29" s="51" t="s">
        <v>27</v>
      </c>
      <c r="D29" s="51"/>
      <c r="E29" s="38"/>
      <c r="F29" s="8" t="s">
        <v>63</v>
      </c>
      <c r="G29" s="8"/>
      <c r="H29" s="8" t="s">
        <v>63</v>
      </c>
    </row>
    <row r="30" spans="1:9" ht="30" customHeight="1">
      <c r="A30" s="2"/>
      <c r="B30" s="2"/>
      <c r="C30" s="9" t="s">
        <v>17</v>
      </c>
      <c r="D30" s="7" t="s">
        <v>119</v>
      </c>
      <c r="E30" s="39">
        <f>+E24/(E33)*100</f>
        <v>0.9058102181818182</v>
      </c>
      <c r="F30" s="15">
        <f>(+F24/28500000*100)</f>
        <v>1.4135131578947369</v>
      </c>
      <c r="G30" s="39">
        <f>+G24/(G33)*100</f>
        <v>0.9058102181818182</v>
      </c>
      <c r="H30" s="15">
        <f>+H24/28500000*100</f>
        <v>1.4135131578947369</v>
      </c>
      <c r="I30" s="18" t="s">
        <v>63</v>
      </c>
    </row>
    <row r="31" spans="1:8" ht="30" customHeight="1">
      <c r="A31" s="2"/>
      <c r="B31" s="2"/>
      <c r="C31" s="1" t="s">
        <v>19</v>
      </c>
      <c r="D31" s="7" t="s">
        <v>120</v>
      </c>
      <c r="E31" s="38" t="s">
        <v>64</v>
      </c>
      <c r="F31" s="8" t="s">
        <v>64</v>
      </c>
      <c r="G31" s="8" t="s">
        <v>64</v>
      </c>
      <c r="H31" s="8" t="s">
        <v>64</v>
      </c>
    </row>
    <row r="33" spans="2:8" ht="12.75">
      <c r="B33" t="s">
        <v>95</v>
      </c>
      <c r="C33" t="s">
        <v>141</v>
      </c>
      <c r="E33" s="40">
        <v>55000000</v>
      </c>
      <c r="F33" s="34">
        <v>28500000</v>
      </c>
      <c r="G33" s="34">
        <v>55000000</v>
      </c>
      <c r="H33" s="34">
        <v>28500000</v>
      </c>
    </row>
    <row r="35" spans="2:8" ht="12.75">
      <c r="B35" t="s">
        <v>105</v>
      </c>
      <c r="C35" t="s">
        <v>106</v>
      </c>
      <c r="H35" t="s">
        <v>63</v>
      </c>
    </row>
  </sheetData>
  <mergeCells count="22">
    <mergeCell ref="C28:D28"/>
    <mergeCell ref="C29:D29"/>
    <mergeCell ref="C19:D19"/>
    <mergeCell ref="C20:D20"/>
    <mergeCell ref="C21:D21"/>
    <mergeCell ref="C24:D24"/>
    <mergeCell ref="C15:D15"/>
    <mergeCell ref="C16:D16"/>
    <mergeCell ref="C17:D17"/>
    <mergeCell ref="C18:D18"/>
    <mergeCell ref="C11:D11"/>
    <mergeCell ref="C12:D12"/>
    <mergeCell ref="C13:D13"/>
    <mergeCell ref="C14:D14"/>
    <mergeCell ref="A5:H5"/>
    <mergeCell ref="A6:H6"/>
    <mergeCell ref="E7:F7"/>
    <mergeCell ref="G7:H7"/>
    <mergeCell ref="A1:H1"/>
    <mergeCell ref="A2:H2"/>
    <mergeCell ref="A3:H3"/>
    <mergeCell ref="A4:H4"/>
  </mergeCells>
  <printOptions/>
  <pageMargins left="0.75" right="0.75" top="1" bottom="1" header="0.5" footer="0.5"/>
  <pageSetup fitToHeight="1" fitToWidth="1" horizontalDpi="600" verticalDpi="600" orientation="portrait" scale="79" r:id="rId1"/>
</worksheet>
</file>

<file path=xl/worksheets/sheet2.xml><?xml version="1.0" encoding="utf-8"?>
<worksheet xmlns="http://schemas.openxmlformats.org/spreadsheetml/2006/main" xmlns:r="http://schemas.openxmlformats.org/officeDocument/2006/relationships">
  <dimension ref="A1:E40"/>
  <sheetViews>
    <sheetView tabSelected="1" workbookViewId="0" topLeftCell="A1">
      <selection activeCell="A6" sqref="A6:E6"/>
    </sheetView>
  </sheetViews>
  <sheetFormatPr defaultColWidth="9.33203125" defaultRowHeight="12.75"/>
  <cols>
    <col min="1" max="2" width="3.83203125" style="0" customWidth="1"/>
    <col min="3" max="3" width="50.83203125" style="0" customWidth="1"/>
    <col min="4" max="5" width="25.83203125" style="0" customWidth="1"/>
  </cols>
  <sheetData>
    <row r="1" spans="1:5" ht="19.5" customHeight="1">
      <c r="A1" s="45" t="s">
        <v>107</v>
      </c>
      <c r="B1" s="45"/>
      <c r="C1" s="45"/>
      <c r="D1" s="45"/>
      <c r="E1" s="45"/>
    </row>
    <row r="2" spans="1:5" ht="9.75" customHeight="1">
      <c r="A2" s="46" t="s">
        <v>108</v>
      </c>
      <c r="B2" s="46"/>
      <c r="C2" s="46"/>
      <c r="D2" s="46"/>
      <c r="E2" s="46"/>
    </row>
    <row r="3" spans="1:5" ht="9.75" customHeight="1">
      <c r="A3" s="46" t="s">
        <v>48</v>
      </c>
      <c r="B3" s="46"/>
      <c r="C3" s="46"/>
      <c r="D3" s="46"/>
      <c r="E3" s="46"/>
    </row>
    <row r="4" spans="1:5" ht="19.5" customHeight="1">
      <c r="A4" s="47" t="str">
        <f>+'Consolidated Income Stmt'!A4:H4</f>
        <v>Quarterly report on consolidated results for the 1st quarter ended 31.3.2002</v>
      </c>
      <c r="B4" s="47"/>
      <c r="C4" s="47"/>
      <c r="D4" s="47"/>
      <c r="E4" s="47"/>
    </row>
    <row r="5" spans="1:5" ht="19.5" customHeight="1" thickBot="1">
      <c r="A5" s="53" t="s">
        <v>49</v>
      </c>
      <c r="B5" s="53"/>
      <c r="C5" s="53"/>
      <c r="D5" s="53"/>
      <c r="E5" s="53"/>
    </row>
    <row r="6" spans="1:5" ht="45" customHeight="1">
      <c r="A6" s="49" t="str">
        <f>+'Consolidated Income Stmt'!A6:H6</f>
        <v>The Board of Directors of PUC FOUNDER (MSC) BERHAD is pleased to announce the following unaudited results of the Group for the 1st quarter ended 31 March 2002</v>
      </c>
      <c r="B6" s="49"/>
      <c r="C6" s="49"/>
      <c r="D6" s="49"/>
      <c r="E6" s="49"/>
    </row>
    <row r="7" spans="1:5" ht="30" customHeight="1">
      <c r="A7" s="2"/>
      <c r="B7" s="1"/>
      <c r="C7" s="1"/>
      <c r="D7" s="4" t="s">
        <v>28</v>
      </c>
      <c r="E7" s="4" t="s">
        <v>46</v>
      </c>
    </row>
    <row r="8" spans="1:5" ht="15" customHeight="1">
      <c r="A8" s="2"/>
      <c r="B8" s="1"/>
      <c r="C8" s="1"/>
      <c r="D8" s="5">
        <v>37346</v>
      </c>
      <c r="E8" s="5" t="s">
        <v>126</v>
      </c>
    </row>
    <row r="9" spans="1:5" ht="15" customHeight="1">
      <c r="A9" s="2"/>
      <c r="B9" s="1"/>
      <c r="C9" s="1"/>
      <c r="D9" s="3" t="s">
        <v>53</v>
      </c>
      <c r="E9" s="3" t="s">
        <v>53</v>
      </c>
    </row>
    <row r="10" spans="1:5" ht="15" customHeight="1">
      <c r="A10" s="2">
        <v>1</v>
      </c>
      <c r="B10" s="1" t="s">
        <v>29</v>
      </c>
      <c r="C10" s="1"/>
      <c r="D10" s="8">
        <v>684241.16</v>
      </c>
      <c r="E10" s="8">
        <v>677008</v>
      </c>
    </row>
    <row r="11" spans="1:5" ht="15" customHeight="1" hidden="1">
      <c r="A11" s="2"/>
      <c r="B11" s="1"/>
      <c r="C11" s="1"/>
      <c r="D11" s="8"/>
      <c r="E11" s="8"/>
    </row>
    <row r="12" spans="1:5" ht="15" customHeight="1" hidden="1">
      <c r="A12" s="2"/>
      <c r="B12" s="1"/>
      <c r="C12" s="1"/>
      <c r="D12" s="8"/>
      <c r="E12" s="8"/>
    </row>
    <row r="13" spans="1:5" ht="15" customHeight="1">
      <c r="A13" s="2">
        <v>4</v>
      </c>
      <c r="B13" s="1" t="s">
        <v>47</v>
      </c>
      <c r="C13" s="1"/>
      <c r="D13" s="8">
        <v>2521372.15</v>
      </c>
      <c r="E13" s="8">
        <f>277843+1813201</f>
        <v>2091044</v>
      </c>
    </row>
    <row r="14" spans="1:5" ht="15" customHeight="1">
      <c r="A14" s="2">
        <v>5</v>
      </c>
      <c r="B14" s="1" t="s">
        <v>30</v>
      </c>
      <c r="C14" s="1"/>
      <c r="D14" s="8"/>
      <c r="E14" s="8"/>
    </row>
    <row r="15" spans="1:5" ht="15" customHeight="1">
      <c r="A15" s="2"/>
      <c r="B15" s="1"/>
      <c r="C15" s="10" t="s">
        <v>31</v>
      </c>
      <c r="D15" s="8">
        <v>845019</v>
      </c>
      <c r="E15" s="8">
        <v>1167758</v>
      </c>
    </row>
    <row r="16" spans="1:5" ht="15" customHeight="1">
      <c r="A16" s="2"/>
      <c r="B16" s="1"/>
      <c r="C16" s="10" t="s">
        <v>32</v>
      </c>
      <c r="D16" s="8">
        <v>2756070</v>
      </c>
      <c r="E16" s="8">
        <v>1687691</v>
      </c>
    </row>
    <row r="17" spans="1:5" ht="15" customHeight="1">
      <c r="A17" s="2"/>
      <c r="B17" s="1"/>
      <c r="C17" s="10" t="s">
        <v>87</v>
      </c>
      <c r="D17" s="8">
        <v>69219</v>
      </c>
      <c r="E17" s="8">
        <v>74223</v>
      </c>
    </row>
    <row r="18" spans="1:5" ht="15" customHeight="1">
      <c r="A18" s="2"/>
      <c r="B18" s="1"/>
      <c r="C18" s="10" t="s">
        <v>65</v>
      </c>
      <c r="D18" s="8">
        <v>864388</v>
      </c>
      <c r="E18" s="8">
        <v>560201</v>
      </c>
    </row>
    <row r="19" spans="1:5" ht="15" customHeight="1">
      <c r="A19" s="2"/>
      <c r="B19" s="1"/>
      <c r="C19" s="10" t="s">
        <v>66</v>
      </c>
      <c r="D19" s="8">
        <v>135704</v>
      </c>
      <c r="E19" s="8">
        <v>65131</v>
      </c>
    </row>
    <row r="20" spans="1:5" ht="15" customHeight="1">
      <c r="A20" s="2">
        <v>6</v>
      </c>
      <c r="B20" s="1" t="s">
        <v>33</v>
      </c>
      <c r="C20" s="1"/>
      <c r="D20" s="8"/>
      <c r="E20" s="8"/>
    </row>
    <row r="21" spans="1:5" ht="15" customHeight="1" hidden="1">
      <c r="A21" s="2"/>
      <c r="B21" s="1"/>
      <c r="C21" s="10"/>
      <c r="D21" s="8"/>
      <c r="E21" s="8"/>
    </row>
    <row r="22" spans="1:5" ht="15" customHeight="1">
      <c r="A22" s="2"/>
      <c r="B22" s="1"/>
      <c r="C22" s="10" t="s">
        <v>36</v>
      </c>
      <c r="D22" s="8">
        <v>363270</v>
      </c>
      <c r="E22" s="8">
        <v>1150004</v>
      </c>
    </row>
    <row r="23" spans="1:5" ht="15" customHeight="1">
      <c r="A23" s="2"/>
      <c r="B23" s="1"/>
      <c r="C23" s="10" t="s">
        <v>35</v>
      </c>
      <c r="D23" s="8">
        <f>287202+232950+10252+957-45985+1</f>
        <v>485377</v>
      </c>
      <c r="E23" s="8">
        <f>514388+800</f>
        <v>515188</v>
      </c>
    </row>
    <row r="24" spans="1:5" ht="15" customHeight="1">
      <c r="A24" s="2"/>
      <c r="B24" s="1"/>
      <c r="C24" s="10" t="s">
        <v>34</v>
      </c>
      <c r="D24" s="8">
        <v>13517</v>
      </c>
      <c r="E24" s="8">
        <v>12200</v>
      </c>
    </row>
    <row r="25" spans="1:5" ht="15" customHeight="1" hidden="1">
      <c r="A25" s="2"/>
      <c r="B25" s="1"/>
      <c r="C25" s="10"/>
      <c r="D25" s="8"/>
      <c r="E25" s="8"/>
    </row>
    <row r="26" spans="1:5" ht="15" customHeight="1">
      <c r="A26" s="2"/>
      <c r="B26" s="1"/>
      <c r="C26" s="10"/>
      <c r="D26" s="8"/>
      <c r="E26" s="8"/>
    </row>
    <row r="27" spans="1:5" ht="15" customHeight="1">
      <c r="A27" s="2">
        <v>7</v>
      </c>
      <c r="B27" s="1" t="s">
        <v>37</v>
      </c>
      <c r="C27" s="1"/>
      <c r="D27" s="8">
        <f>SUM(D15:D19)-SUM(D21:D25)</f>
        <v>3808236</v>
      </c>
      <c r="E27" s="8">
        <f>SUM(E15:E19)-SUM(E21:E25)</f>
        <v>1877612</v>
      </c>
    </row>
    <row r="28" spans="1:5" ht="15" customHeight="1">
      <c r="A28" s="2"/>
      <c r="B28" s="1"/>
      <c r="C28" s="1"/>
      <c r="D28" s="11">
        <f>SUM(D10:D13)+D27</f>
        <v>7013849.3100000005</v>
      </c>
      <c r="E28" s="11">
        <f>SUM(E10:E13)+E27</f>
        <v>4645664</v>
      </c>
    </row>
    <row r="29" spans="1:5" ht="15" customHeight="1">
      <c r="A29" s="2">
        <v>8</v>
      </c>
      <c r="B29" s="1" t="s">
        <v>96</v>
      </c>
      <c r="C29" s="1"/>
      <c r="D29" s="8"/>
      <c r="E29" s="8"/>
    </row>
    <row r="30" spans="1:5" ht="15" customHeight="1">
      <c r="A30" s="2"/>
      <c r="B30" s="1"/>
      <c r="C30" s="1" t="s">
        <v>50</v>
      </c>
      <c r="D30" s="8">
        <v>5500000</v>
      </c>
      <c r="E30" s="8">
        <v>3630000</v>
      </c>
    </row>
    <row r="31" spans="1:5" ht="15" customHeight="1">
      <c r="A31" s="2"/>
      <c r="B31" s="1" t="s">
        <v>51</v>
      </c>
      <c r="C31" s="1"/>
      <c r="D31" s="8"/>
      <c r="E31" s="8"/>
    </row>
    <row r="32" spans="1:5" ht="15" customHeight="1" hidden="1">
      <c r="A32" s="2"/>
      <c r="B32" s="1"/>
      <c r="C32" s="10" t="s">
        <v>42</v>
      </c>
      <c r="D32" s="8">
        <v>0</v>
      </c>
      <c r="E32" s="8">
        <v>0</v>
      </c>
    </row>
    <row r="33" spans="1:5" ht="15" customHeight="1">
      <c r="A33" s="2"/>
      <c r="B33" s="1"/>
      <c r="C33" s="10" t="s">
        <v>43</v>
      </c>
      <c r="D33" s="8">
        <v>1513848.59</v>
      </c>
      <c r="E33" s="8">
        <v>1015664</v>
      </c>
    </row>
    <row r="34" spans="1:5" ht="13.5" customHeight="1" hidden="1">
      <c r="A34" s="2">
        <v>9</v>
      </c>
      <c r="B34" s="1" t="s">
        <v>38</v>
      </c>
      <c r="C34" s="1"/>
      <c r="D34" s="8">
        <v>0</v>
      </c>
      <c r="E34" s="8">
        <v>0</v>
      </c>
    </row>
    <row r="35" spans="1:5" ht="15" customHeight="1" hidden="1">
      <c r="A35" s="2">
        <v>10</v>
      </c>
      <c r="B35" s="1" t="s">
        <v>41</v>
      </c>
      <c r="C35" s="1"/>
      <c r="D35" s="8">
        <v>0</v>
      </c>
      <c r="E35" s="8">
        <v>0</v>
      </c>
    </row>
    <row r="36" spans="1:5" ht="15" customHeight="1" hidden="1">
      <c r="A36" s="2">
        <v>11</v>
      </c>
      <c r="B36" s="1" t="s">
        <v>39</v>
      </c>
      <c r="C36" s="1"/>
      <c r="D36" s="8">
        <v>0</v>
      </c>
      <c r="E36" s="8">
        <v>0</v>
      </c>
    </row>
    <row r="37" spans="1:5" ht="15" customHeight="1">
      <c r="A37" s="2"/>
      <c r="B37" s="1"/>
      <c r="C37" s="1"/>
      <c r="D37" s="11">
        <f>SUM(D29:D36)</f>
        <v>7013848.59</v>
      </c>
      <c r="E37" s="11">
        <f>SUM(E29:E36)</f>
        <v>4645664</v>
      </c>
    </row>
    <row r="38" spans="1:5" ht="8.25" customHeight="1">
      <c r="A38" s="2"/>
      <c r="B38" s="1"/>
      <c r="C38" s="1"/>
      <c r="D38" s="8"/>
      <c r="E38" s="8"/>
    </row>
    <row r="39" spans="1:5" ht="15" customHeight="1">
      <c r="A39" s="2"/>
      <c r="B39" s="1" t="s">
        <v>40</v>
      </c>
      <c r="C39" s="1"/>
      <c r="D39" s="13">
        <f>+(D30+D32+D33-D13)/55000000*100</f>
        <v>8.168138981818181</v>
      </c>
      <c r="E39" s="13">
        <f>+(E30+E32+E33-E13)/36300000*100</f>
        <v>7.037520661157025</v>
      </c>
    </row>
    <row r="40" ht="12.75">
      <c r="D40" s="12"/>
    </row>
  </sheetData>
  <mergeCells count="6">
    <mergeCell ref="A6:E6"/>
    <mergeCell ref="A5:E5"/>
    <mergeCell ref="A2:E2"/>
    <mergeCell ref="A1:E1"/>
    <mergeCell ref="A3:E3"/>
    <mergeCell ref="A4:E4"/>
  </mergeCells>
  <printOptions/>
  <pageMargins left="0.5" right="0" top="0.5" bottom="0" header="0" footer="0"/>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M133"/>
  <sheetViews>
    <sheetView workbookViewId="0" topLeftCell="A115">
      <selection activeCell="K127" sqref="K127"/>
    </sheetView>
  </sheetViews>
  <sheetFormatPr defaultColWidth="9.33203125" defaultRowHeight="12.75"/>
  <cols>
    <col min="1" max="1" width="5.33203125" style="0" customWidth="1"/>
    <col min="2" max="3" width="4.66015625" style="0" customWidth="1"/>
    <col min="4" max="4" width="17.33203125" style="0" customWidth="1"/>
    <col min="9" max="9" width="8.66015625" style="0" customWidth="1"/>
    <col min="10" max="10" width="10.33203125" style="0" customWidth="1"/>
    <col min="11" max="11" width="7.5" style="0" customWidth="1"/>
    <col min="12" max="12" width="10.33203125" style="0" customWidth="1"/>
  </cols>
  <sheetData>
    <row r="1" spans="1:12" ht="23.25">
      <c r="A1" s="54" t="s">
        <v>107</v>
      </c>
      <c r="B1" s="54"/>
      <c r="C1" s="54"/>
      <c r="D1" s="54"/>
      <c r="E1" s="54"/>
      <c r="F1" s="55"/>
      <c r="G1" s="55"/>
      <c r="H1" s="55"/>
      <c r="I1" s="55"/>
      <c r="J1" s="55"/>
      <c r="K1" s="55"/>
      <c r="L1" s="55"/>
    </row>
    <row r="2" spans="1:12" ht="12.75">
      <c r="A2" s="56" t="s">
        <v>108</v>
      </c>
      <c r="B2" s="56"/>
      <c r="C2" s="56"/>
      <c r="D2" s="56"/>
      <c r="E2" s="56"/>
      <c r="F2" s="55"/>
      <c r="G2" s="55"/>
      <c r="H2" s="55"/>
      <c r="I2" s="55"/>
      <c r="J2" s="55"/>
      <c r="K2" s="55"/>
      <c r="L2" s="55"/>
    </row>
    <row r="3" spans="1:12" ht="12.75">
      <c r="A3" s="56" t="s">
        <v>48</v>
      </c>
      <c r="B3" s="56"/>
      <c r="C3" s="56"/>
      <c r="D3" s="56"/>
      <c r="E3" s="56"/>
      <c r="F3" s="55"/>
      <c r="G3" s="55"/>
      <c r="H3" s="55"/>
      <c r="I3" s="55"/>
      <c r="J3" s="55"/>
      <c r="K3" s="55"/>
      <c r="L3" s="55"/>
    </row>
    <row r="4" spans="1:12" ht="15.75">
      <c r="A4" s="57" t="str">
        <f>+'Consolidated Income Stmt'!A4:H4</f>
        <v>Quarterly report on consolidated results for the 1st quarter ended 31.3.2002</v>
      </c>
      <c r="B4" s="57"/>
      <c r="C4" s="57"/>
      <c r="D4" s="57"/>
      <c r="E4" s="57"/>
      <c r="F4" s="55"/>
      <c r="G4" s="55"/>
      <c r="H4" s="55"/>
      <c r="I4" s="55"/>
      <c r="J4" s="55"/>
      <c r="K4" s="55"/>
      <c r="L4" s="55"/>
    </row>
    <row r="5" spans="1:12" ht="15.75">
      <c r="A5" s="59" t="s">
        <v>52</v>
      </c>
      <c r="B5" s="59"/>
      <c r="C5" s="59"/>
      <c r="D5" s="59"/>
      <c r="E5" s="59"/>
      <c r="F5" s="55"/>
      <c r="G5" s="55"/>
      <c r="H5" s="55"/>
      <c r="I5" s="55"/>
      <c r="J5" s="55"/>
      <c r="K5" s="55"/>
      <c r="L5" s="55"/>
    </row>
    <row r="7" spans="1:13" s="17" customFormat="1" ht="12.75">
      <c r="A7" s="21">
        <v>1</v>
      </c>
      <c r="B7" s="14" t="s">
        <v>67</v>
      </c>
      <c r="M7" s="22"/>
    </row>
    <row r="8" spans="1:13" s="17" customFormat="1" ht="12.75">
      <c r="A8" s="21"/>
      <c r="M8" s="22"/>
    </row>
    <row r="9" spans="1:13" s="17" customFormat="1" ht="12.75">
      <c r="A9" s="21"/>
      <c r="B9" s="58" t="s">
        <v>116</v>
      </c>
      <c r="C9" s="58"/>
      <c r="D9" s="58"/>
      <c r="E9" s="58"/>
      <c r="F9" s="58"/>
      <c r="G9" s="58"/>
      <c r="H9" s="58"/>
      <c r="I9" s="58"/>
      <c r="J9" s="58"/>
      <c r="K9" s="58"/>
      <c r="L9" s="58"/>
      <c r="M9" s="22"/>
    </row>
    <row r="10" spans="1:13" s="17" customFormat="1" ht="12.75">
      <c r="A10" s="21"/>
      <c r="B10" s="58"/>
      <c r="C10" s="58"/>
      <c r="D10" s="58"/>
      <c r="E10" s="58"/>
      <c r="F10" s="58"/>
      <c r="G10" s="58"/>
      <c r="H10" s="58"/>
      <c r="I10" s="58"/>
      <c r="J10" s="58"/>
      <c r="K10" s="58"/>
      <c r="L10" s="58"/>
      <c r="M10" s="22"/>
    </row>
    <row r="11" spans="1:13" s="17" customFormat="1" ht="12.75">
      <c r="A11" s="21"/>
      <c r="M11" s="22"/>
    </row>
    <row r="12" spans="1:13" s="17" customFormat="1" ht="12.75">
      <c r="A12" s="21">
        <v>2</v>
      </c>
      <c r="B12" s="14" t="s">
        <v>68</v>
      </c>
      <c r="M12" s="22"/>
    </row>
    <row r="13" spans="1:13" s="17" customFormat="1" ht="12.75">
      <c r="A13" s="21"/>
      <c r="B13" s="14"/>
      <c r="M13" s="22"/>
    </row>
    <row r="14" spans="1:13" s="17" customFormat="1" ht="12.75">
      <c r="A14" s="21"/>
      <c r="B14" s="61" t="s">
        <v>138</v>
      </c>
      <c r="C14" s="61"/>
      <c r="D14" s="61"/>
      <c r="E14" s="61"/>
      <c r="F14" s="61"/>
      <c r="G14" s="61"/>
      <c r="H14" s="61"/>
      <c r="I14" s="61"/>
      <c r="J14" s="61"/>
      <c r="K14" s="61"/>
      <c r="L14" s="61"/>
      <c r="M14" s="22"/>
    </row>
    <row r="15" spans="1:13" s="17" customFormat="1" ht="12.75">
      <c r="A15" s="21"/>
      <c r="B15" s="61"/>
      <c r="C15" s="61"/>
      <c r="D15" s="61"/>
      <c r="E15" s="61"/>
      <c r="F15" s="61"/>
      <c r="G15" s="61"/>
      <c r="H15" s="61"/>
      <c r="I15" s="61"/>
      <c r="J15" s="61"/>
      <c r="K15" s="61"/>
      <c r="L15" s="61"/>
      <c r="M15" s="22"/>
    </row>
    <row r="16" spans="1:13" s="17" customFormat="1" ht="12.75">
      <c r="A16" s="21"/>
      <c r="B16" s="61"/>
      <c r="C16" s="61"/>
      <c r="D16" s="61"/>
      <c r="E16" s="61"/>
      <c r="F16" s="61"/>
      <c r="G16" s="61"/>
      <c r="H16" s="61"/>
      <c r="I16" s="61"/>
      <c r="J16" s="61"/>
      <c r="K16" s="61"/>
      <c r="L16" s="61"/>
      <c r="M16" s="22"/>
    </row>
    <row r="17" spans="1:13" s="17" customFormat="1" ht="12.75">
      <c r="A17" s="21"/>
      <c r="B17" s="61"/>
      <c r="C17" s="61"/>
      <c r="D17" s="61"/>
      <c r="E17" s="61"/>
      <c r="F17" s="61"/>
      <c r="G17" s="61"/>
      <c r="H17" s="61"/>
      <c r="I17" s="61"/>
      <c r="J17" s="61"/>
      <c r="K17" s="61"/>
      <c r="L17" s="61"/>
      <c r="M17" s="22"/>
    </row>
    <row r="18" spans="1:13" s="17" customFormat="1" ht="12.75" hidden="1">
      <c r="A18" s="21"/>
      <c r="M18" s="22"/>
    </row>
    <row r="19" spans="1:13" s="17" customFormat="1" ht="12.75">
      <c r="A19" s="21">
        <v>3</v>
      </c>
      <c r="B19" s="14" t="s">
        <v>69</v>
      </c>
      <c r="M19" s="22"/>
    </row>
    <row r="20" spans="1:13" s="17" customFormat="1" ht="12.75">
      <c r="A20" s="21"/>
      <c r="M20" s="22"/>
    </row>
    <row r="21" spans="1:13" s="17" customFormat="1" ht="12.75">
      <c r="A21" s="21"/>
      <c r="B21" s="17" t="s">
        <v>117</v>
      </c>
      <c r="M21" s="22"/>
    </row>
    <row r="22" spans="1:13" s="17" customFormat="1" ht="12.75">
      <c r="A22" s="21"/>
      <c r="M22" s="22"/>
    </row>
    <row r="23" spans="1:13" s="17" customFormat="1" ht="12.75">
      <c r="A23" s="21">
        <v>4</v>
      </c>
      <c r="B23" s="14" t="s">
        <v>18</v>
      </c>
      <c r="M23" s="22"/>
    </row>
    <row r="24" spans="1:13" s="17" customFormat="1" ht="12.75">
      <c r="A24" s="21"/>
      <c r="B24" s="23"/>
      <c r="C24" s="22"/>
      <c r="D24" s="22"/>
      <c r="E24" s="22"/>
      <c r="F24" s="22"/>
      <c r="G24" s="24" t="s">
        <v>101</v>
      </c>
      <c r="H24" s="24" t="s">
        <v>97</v>
      </c>
      <c r="I24" s="24" t="s">
        <v>99</v>
      </c>
      <c r="J24" s="24" t="s">
        <v>97</v>
      </c>
      <c r="M24" s="22"/>
    </row>
    <row r="25" spans="1:13" s="17" customFormat="1" ht="12.75">
      <c r="A25" s="21"/>
      <c r="B25" s="23"/>
      <c r="C25" s="22"/>
      <c r="D25" s="22"/>
      <c r="E25" s="22"/>
      <c r="F25" s="22"/>
      <c r="G25" s="24" t="s">
        <v>100</v>
      </c>
      <c r="H25" s="24" t="s">
        <v>109</v>
      </c>
      <c r="I25" s="24" t="s">
        <v>98</v>
      </c>
      <c r="J25" s="24" t="s">
        <v>98</v>
      </c>
      <c r="M25" s="22"/>
    </row>
    <row r="26" spans="1:13" s="17" customFormat="1" ht="12.75">
      <c r="A26" s="21"/>
      <c r="B26" s="23"/>
      <c r="C26" s="22"/>
      <c r="D26" s="22"/>
      <c r="E26" s="22"/>
      <c r="F26" s="22"/>
      <c r="G26" s="24" t="s">
        <v>53</v>
      </c>
      <c r="H26" s="24" t="s">
        <v>53</v>
      </c>
      <c r="I26" s="24" t="s">
        <v>53</v>
      </c>
      <c r="J26" s="24" t="s">
        <v>53</v>
      </c>
      <c r="M26" s="22"/>
    </row>
    <row r="27" spans="1:13" s="17" customFormat="1" ht="13.5" thickBot="1">
      <c r="A27" s="21"/>
      <c r="B27" s="22" t="s">
        <v>110</v>
      </c>
      <c r="C27" s="22"/>
      <c r="D27" s="22"/>
      <c r="E27" s="22"/>
      <c r="F27" s="22"/>
      <c r="G27" s="42">
        <v>1317</v>
      </c>
      <c r="H27" s="43">
        <v>2550</v>
      </c>
      <c r="I27" s="44">
        <v>1317</v>
      </c>
      <c r="J27" s="44">
        <v>2550</v>
      </c>
      <c r="M27" s="22"/>
    </row>
    <row r="28" spans="1:13" s="17" customFormat="1" ht="12.75" hidden="1">
      <c r="A28" s="21"/>
      <c r="B28" s="22" t="s">
        <v>102</v>
      </c>
      <c r="C28" s="22"/>
      <c r="D28" s="22"/>
      <c r="E28" s="22"/>
      <c r="F28" s="22"/>
      <c r="G28" s="25">
        <v>0</v>
      </c>
      <c r="H28" s="20" t="s">
        <v>64</v>
      </c>
      <c r="I28" s="26">
        <v>0</v>
      </c>
      <c r="J28" s="26"/>
      <c r="M28" s="22"/>
    </row>
    <row r="29" spans="1:13" s="17" customFormat="1" ht="12.75" hidden="1">
      <c r="A29" s="21"/>
      <c r="B29" s="22" t="s">
        <v>103</v>
      </c>
      <c r="C29" s="22"/>
      <c r="D29" s="22"/>
      <c r="E29" s="22"/>
      <c r="F29" s="22"/>
      <c r="G29" s="25">
        <v>0</v>
      </c>
      <c r="H29" s="20" t="s">
        <v>64</v>
      </c>
      <c r="I29" s="26"/>
      <c r="J29" s="26"/>
      <c r="M29" s="22"/>
    </row>
    <row r="30" spans="1:13" s="17" customFormat="1" ht="13.5" hidden="1" thickBot="1">
      <c r="A30" s="21"/>
      <c r="B30" s="23"/>
      <c r="C30" s="22"/>
      <c r="D30" s="22"/>
      <c r="E30" s="22"/>
      <c r="F30" s="22"/>
      <c r="G30" s="27">
        <f>+SUM(G27:G29)</f>
        <v>1317</v>
      </c>
      <c r="H30" s="27">
        <f>+SUM(H27:H29)</f>
        <v>2550</v>
      </c>
      <c r="I30" s="28">
        <f>+SUM(I27:I29)</f>
        <v>1317</v>
      </c>
      <c r="J30" s="28">
        <f>+SUM(J27:J29)</f>
        <v>2550</v>
      </c>
      <c r="M30" s="22"/>
    </row>
    <row r="31" spans="1:13" s="17" customFormat="1" ht="13.5" thickTop="1">
      <c r="A31" s="21"/>
      <c r="B31" s="23"/>
      <c r="C31" s="22"/>
      <c r="D31" s="22"/>
      <c r="E31" s="22"/>
      <c r="F31" s="22"/>
      <c r="G31" s="29"/>
      <c r="H31" s="29"/>
      <c r="I31" s="30"/>
      <c r="J31" s="30"/>
      <c r="M31" s="22"/>
    </row>
    <row r="32" spans="1:13" s="17" customFormat="1" ht="12.75">
      <c r="A32" s="21"/>
      <c r="B32" s="24" t="s">
        <v>95</v>
      </c>
      <c r="C32" s="60" t="s">
        <v>111</v>
      </c>
      <c r="D32" s="60"/>
      <c r="E32" s="60"/>
      <c r="F32" s="60"/>
      <c r="G32" s="60"/>
      <c r="H32" s="60"/>
      <c r="I32" s="60"/>
      <c r="J32" s="60"/>
      <c r="K32" s="60"/>
      <c r="M32" s="22"/>
    </row>
    <row r="33" spans="1:13" s="17" customFormat="1" ht="12.75">
      <c r="A33" s="21"/>
      <c r="B33" s="32"/>
      <c r="C33" s="60"/>
      <c r="D33" s="60"/>
      <c r="E33" s="60"/>
      <c r="F33" s="60"/>
      <c r="G33" s="60"/>
      <c r="H33" s="60"/>
      <c r="I33" s="60"/>
      <c r="J33" s="60"/>
      <c r="K33" s="60"/>
      <c r="M33" s="22"/>
    </row>
    <row r="34" spans="1:13" s="17" customFormat="1" ht="12.75">
      <c r="A34" s="21"/>
      <c r="B34" s="32"/>
      <c r="C34" s="60"/>
      <c r="D34" s="60"/>
      <c r="E34" s="60"/>
      <c r="F34" s="60"/>
      <c r="G34" s="60"/>
      <c r="H34" s="60"/>
      <c r="I34" s="60"/>
      <c r="J34" s="60"/>
      <c r="K34" s="60"/>
      <c r="M34" s="22"/>
    </row>
    <row r="35" spans="1:13" s="17" customFormat="1" ht="12.75">
      <c r="A35" s="21"/>
      <c r="B35" s="32"/>
      <c r="C35" s="31"/>
      <c r="D35" s="31"/>
      <c r="E35" s="31"/>
      <c r="F35" s="31"/>
      <c r="G35" s="31"/>
      <c r="H35" s="31"/>
      <c r="I35" s="31"/>
      <c r="J35" s="31"/>
      <c r="K35" s="31"/>
      <c r="M35" s="22"/>
    </row>
    <row r="36" spans="1:13" s="17" customFormat="1" ht="12.75">
      <c r="A36" s="21"/>
      <c r="B36" s="21" t="s">
        <v>105</v>
      </c>
      <c r="C36" s="17" t="s">
        <v>106</v>
      </c>
      <c r="D36" s="22"/>
      <c r="E36" s="22"/>
      <c r="F36" s="22"/>
      <c r="G36" s="22"/>
      <c r="H36" s="22"/>
      <c r="I36" s="22"/>
      <c r="J36" s="22"/>
      <c r="M36" s="22"/>
    </row>
    <row r="37" spans="1:13" s="17" customFormat="1" ht="12.75">
      <c r="A37" s="21"/>
      <c r="D37" s="22"/>
      <c r="E37" s="22"/>
      <c r="F37" s="22"/>
      <c r="G37" s="22"/>
      <c r="H37" s="22"/>
      <c r="I37" s="22"/>
      <c r="J37" s="22"/>
      <c r="M37" s="22"/>
    </row>
    <row r="38" spans="1:13" s="17" customFormat="1" ht="12.75">
      <c r="A38" s="21">
        <v>5</v>
      </c>
      <c r="B38" s="14" t="s">
        <v>70</v>
      </c>
      <c r="M38" s="22"/>
    </row>
    <row r="39" spans="1:13" s="17" customFormat="1" ht="12.75">
      <c r="A39" s="21"/>
      <c r="M39" s="22"/>
    </row>
    <row r="40" spans="1:13" s="17" customFormat="1" ht="12.75">
      <c r="A40" s="21"/>
      <c r="B40" s="17" t="s">
        <v>118</v>
      </c>
      <c r="M40" s="22"/>
    </row>
    <row r="41" spans="1:13" s="17" customFormat="1" ht="12.75">
      <c r="A41" s="21"/>
      <c r="M41" s="22"/>
    </row>
    <row r="42" spans="1:13" s="17" customFormat="1" ht="12.75">
      <c r="A42" s="21">
        <v>6</v>
      </c>
      <c r="B42" s="14" t="s">
        <v>71</v>
      </c>
      <c r="M42" s="22"/>
    </row>
    <row r="43" spans="1:13" s="17" customFormat="1" ht="12.75">
      <c r="A43" s="21"/>
      <c r="M43" s="22"/>
    </row>
    <row r="44" spans="1:13" s="17" customFormat="1" ht="12.75">
      <c r="A44" s="21"/>
      <c r="B44" s="17" t="s">
        <v>127</v>
      </c>
      <c r="M44" s="22"/>
    </row>
    <row r="45" spans="1:13" s="17" customFormat="1" ht="12.75">
      <c r="A45" s="21"/>
      <c r="M45" s="22"/>
    </row>
    <row r="46" spans="1:13" s="17" customFormat="1" ht="12.75">
      <c r="A46" s="21">
        <v>7</v>
      </c>
      <c r="B46" s="14" t="s">
        <v>72</v>
      </c>
      <c r="M46" s="22"/>
    </row>
    <row r="47" spans="1:13" s="17" customFormat="1" ht="12.75">
      <c r="A47" s="21"/>
      <c r="M47" s="22"/>
    </row>
    <row r="48" spans="1:13" s="17" customFormat="1" ht="12.75">
      <c r="A48" s="21"/>
      <c r="B48" s="17" t="s">
        <v>128</v>
      </c>
      <c r="M48" s="22"/>
    </row>
    <row r="49" spans="1:13" s="17" customFormat="1" ht="12.75">
      <c r="A49" s="21"/>
      <c r="M49" s="22"/>
    </row>
    <row r="50" spans="1:13" s="17" customFormat="1" ht="12.75">
      <c r="A50" s="21">
        <v>8</v>
      </c>
      <c r="B50" s="14" t="s">
        <v>73</v>
      </c>
      <c r="M50" s="22"/>
    </row>
    <row r="51" spans="1:13" s="17" customFormat="1" ht="12.75">
      <c r="A51" s="21"/>
      <c r="M51" s="22"/>
    </row>
    <row r="52" spans="1:13" s="17" customFormat="1" ht="12.75">
      <c r="A52" s="21"/>
      <c r="B52" s="17" t="s">
        <v>129</v>
      </c>
      <c r="M52" s="22"/>
    </row>
    <row r="53" spans="1:13" s="17" customFormat="1" ht="12.75">
      <c r="A53" s="21"/>
      <c r="M53" s="22"/>
    </row>
    <row r="54" spans="1:13" s="17" customFormat="1" ht="12.75">
      <c r="A54" s="21"/>
      <c r="B54" s="33" t="s">
        <v>112</v>
      </c>
      <c r="C54" s="61" t="s">
        <v>115</v>
      </c>
      <c r="D54" s="61"/>
      <c r="E54" s="61"/>
      <c r="F54" s="61"/>
      <c r="G54" s="61"/>
      <c r="H54" s="61"/>
      <c r="I54" s="61"/>
      <c r="J54" s="61"/>
      <c r="K54" s="61"/>
      <c r="L54" s="61"/>
      <c r="M54" s="22"/>
    </row>
    <row r="55" spans="1:13" s="17" customFormat="1" ht="12.75">
      <c r="A55" s="21"/>
      <c r="B55" s="19"/>
      <c r="C55" s="61"/>
      <c r="D55" s="61"/>
      <c r="E55" s="61"/>
      <c r="F55" s="61"/>
      <c r="G55" s="61"/>
      <c r="H55" s="61"/>
      <c r="I55" s="61"/>
      <c r="J55" s="61"/>
      <c r="K55" s="61"/>
      <c r="L55" s="61"/>
      <c r="M55" s="22"/>
    </row>
    <row r="56" spans="1:13" s="17" customFormat="1" ht="12.75">
      <c r="A56" s="21"/>
      <c r="B56" s="19"/>
      <c r="C56" s="61"/>
      <c r="D56" s="61"/>
      <c r="E56" s="61"/>
      <c r="F56" s="61"/>
      <c r="G56" s="61"/>
      <c r="H56" s="61"/>
      <c r="I56" s="61"/>
      <c r="J56" s="61"/>
      <c r="K56" s="61"/>
      <c r="L56" s="61"/>
      <c r="M56" s="22"/>
    </row>
    <row r="57" spans="1:13" s="17" customFormat="1" ht="12.75">
      <c r="A57" s="21"/>
      <c r="B57" s="19"/>
      <c r="C57" s="61"/>
      <c r="D57" s="61"/>
      <c r="E57" s="61"/>
      <c r="F57" s="61"/>
      <c r="G57" s="61"/>
      <c r="H57" s="61"/>
      <c r="I57" s="61"/>
      <c r="J57" s="61"/>
      <c r="K57" s="61"/>
      <c r="L57" s="61"/>
      <c r="M57" s="22"/>
    </row>
    <row r="58" spans="1:13" s="17" customFormat="1" ht="12.75">
      <c r="A58" s="21"/>
      <c r="B58" s="19"/>
      <c r="M58" s="22"/>
    </row>
    <row r="59" spans="1:13" s="17" customFormat="1" ht="12.75">
      <c r="A59" s="21"/>
      <c r="B59" s="19"/>
      <c r="C59" s="58" t="s">
        <v>113</v>
      </c>
      <c r="D59" s="58"/>
      <c r="E59" s="58"/>
      <c r="F59" s="58"/>
      <c r="G59" s="58"/>
      <c r="H59" s="58"/>
      <c r="I59" s="58"/>
      <c r="J59" s="58"/>
      <c r="K59" s="58"/>
      <c r="L59" s="58"/>
      <c r="M59" s="58"/>
    </row>
    <row r="60" spans="1:13" s="17" customFormat="1" ht="12.75">
      <c r="A60" s="21"/>
      <c r="B60" s="19"/>
      <c r="C60" s="58"/>
      <c r="D60" s="58"/>
      <c r="E60" s="58"/>
      <c r="F60" s="58"/>
      <c r="G60" s="58"/>
      <c r="H60" s="58"/>
      <c r="I60" s="58"/>
      <c r="J60" s="58"/>
      <c r="K60" s="58"/>
      <c r="L60" s="58"/>
      <c r="M60" s="58"/>
    </row>
    <row r="61" spans="1:13" s="17" customFormat="1" ht="12.75">
      <c r="A61" s="21"/>
      <c r="B61" s="33" t="s">
        <v>114</v>
      </c>
      <c r="C61" s="61" t="s">
        <v>136</v>
      </c>
      <c r="D61" s="61"/>
      <c r="E61" s="61"/>
      <c r="F61" s="61"/>
      <c r="G61" s="61"/>
      <c r="H61" s="61"/>
      <c r="I61" s="61"/>
      <c r="J61" s="61"/>
      <c r="K61" s="61"/>
      <c r="L61" s="61"/>
      <c r="M61" s="19"/>
    </row>
    <row r="62" spans="1:13" s="17" customFormat="1" ht="12.75">
      <c r="A62" s="21"/>
      <c r="B62" s="19"/>
      <c r="C62" s="61"/>
      <c r="D62" s="61"/>
      <c r="E62" s="61"/>
      <c r="F62" s="61"/>
      <c r="G62" s="61"/>
      <c r="H62" s="61"/>
      <c r="I62" s="61"/>
      <c r="J62" s="61"/>
      <c r="K62" s="61"/>
      <c r="L62" s="61"/>
      <c r="M62" s="19"/>
    </row>
    <row r="63" spans="1:13" s="17" customFormat="1" ht="12.75">
      <c r="A63" s="21"/>
      <c r="B63" s="19"/>
      <c r="C63" s="61"/>
      <c r="D63" s="61"/>
      <c r="E63" s="61"/>
      <c r="F63" s="61"/>
      <c r="G63" s="61"/>
      <c r="H63" s="61"/>
      <c r="I63" s="61"/>
      <c r="J63" s="61"/>
      <c r="K63" s="61"/>
      <c r="L63" s="61"/>
      <c r="M63" s="19"/>
    </row>
    <row r="64" spans="1:13" s="17" customFormat="1" ht="12.75">
      <c r="A64" s="21"/>
      <c r="B64" s="19"/>
      <c r="C64" s="61"/>
      <c r="D64" s="61"/>
      <c r="E64" s="61"/>
      <c r="F64" s="61"/>
      <c r="G64" s="61"/>
      <c r="H64" s="61"/>
      <c r="I64" s="61"/>
      <c r="J64" s="61"/>
      <c r="K64" s="61"/>
      <c r="L64" s="61"/>
      <c r="M64" s="19"/>
    </row>
    <row r="65" spans="1:13" s="17" customFormat="1" ht="12.75">
      <c r="A65" s="21"/>
      <c r="M65" s="22"/>
    </row>
    <row r="66" spans="1:13" s="17" customFormat="1" ht="12.75">
      <c r="A66" s="21">
        <v>9</v>
      </c>
      <c r="B66" s="14" t="s">
        <v>74</v>
      </c>
      <c r="M66" s="22"/>
    </row>
    <row r="67" spans="1:13" s="17" customFormat="1" ht="12.75">
      <c r="A67" s="21"/>
      <c r="M67" s="22"/>
    </row>
    <row r="68" spans="1:13" s="17" customFormat="1" ht="12.75" customHeight="1">
      <c r="A68" s="21"/>
      <c r="B68" s="58" t="s">
        <v>130</v>
      </c>
      <c r="C68" s="58"/>
      <c r="D68" s="58"/>
      <c r="E68" s="58"/>
      <c r="F68" s="58"/>
      <c r="G68" s="58"/>
      <c r="H68" s="58"/>
      <c r="I68" s="58"/>
      <c r="J68" s="58"/>
      <c r="K68" s="58"/>
      <c r="L68" s="58"/>
      <c r="M68" s="22"/>
    </row>
    <row r="69" spans="1:13" s="17" customFormat="1" ht="12.75">
      <c r="A69" s="21"/>
      <c r="B69" s="58"/>
      <c r="C69" s="58"/>
      <c r="D69" s="58"/>
      <c r="E69" s="58"/>
      <c r="F69" s="58"/>
      <c r="G69" s="58"/>
      <c r="H69" s="58"/>
      <c r="I69" s="58"/>
      <c r="J69" s="58"/>
      <c r="K69" s="58"/>
      <c r="L69" s="58"/>
      <c r="M69" s="22"/>
    </row>
    <row r="70" spans="1:13" s="17" customFormat="1" ht="12.75">
      <c r="A70" s="21">
        <v>10</v>
      </c>
      <c r="B70" s="14" t="s">
        <v>75</v>
      </c>
      <c r="M70" s="22"/>
    </row>
    <row r="71" spans="1:13" s="17" customFormat="1" ht="12.75">
      <c r="A71" s="21"/>
      <c r="M71" s="22"/>
    </row>
    <row r="72" spans="1:13" s="17" customFormat="1" ht="12.75">
      <c r="A72" s="21"/>
      <c r="B72" s="17" t="s">
        <v>54</v>
      </c>
      <c r="M72" s="22"/>
    </row>
    <row r="73" spans="1:13" s="17" customFormat="1" ht="12.75">
      <c r="A73" s="21"/>
      <c r="M73" s="22"/>
    </row>
    <row r="74" spans="1:13" s="17" customFormat="1" ht="12.75">
      <c r="A74" s="21">
        <v>11</v>
      </c>
      <c r="B74" s="14" t="s">
        <v>76</v>
      </c>
      <c r="M74" s="22"/>
    </row>
    <row r="75" spans="1:13" s="17" customFormat="1" ht="12.75">
      <c r="A75" s="21"/>
      <c r="M75" s="22"/>
    </row>
    <row r="76" spans="1:12" s="22" customFormat="1" ht="12.75">
      <c r="A76" s="24"/>
      <c r="B76" s="65" t="s">
        <v>137</v>
      </c>
      <c r="C76" s="65"/>
      <c r="D76" s="65"/>
      <c r="E76" s="65"/>
      <c r="F76" s="65"/>
      <c r="G76" s="65"/>
      <c r="H76" s="65"/>
      <c r="I76" s="65"/>
      <c r="J76" s="65"/>
      <c r="K76" s="65"/>
      <c r="L76" s="65"/>
    </row>
    <row r="77" spans="1:12" s="22" customFormat="1" ht="12.75">
      <c r="A77" s="24"/>
      <c r="B77" s="65"/>
      <c r="C77" s="65"/>
      <c r="D77" s="65"/>
      <c r="E77" s="65"/>
      <c r="F77" s="65"/>
      <c r="G77" s="65"/>
      <c r="H77" s="65"/>
      <c r="I77" s="65"/>
      <c r="J77" s="65"/>
      <c r="K77" s="65"/>
      <c r="L77" s="65"/>
    </row>
    <row r="78" spans="1:13" s="17" customFormat="1" ht="12.75">
      <c r="A78" s="21"/>
      <c r="M78" s="22"/>
    </row>
    <row r="79" spans="1:13" s="17" customFormat="1" ht="12.75">
      <c r="A79" s="21">
        <v>12</v>
      </c>
      <c r="B79" s="14" t="s">
        <v>77</v>
      </c>
      <c r="M79" s="22"/>
    </row>
    <row r="80" spans="1:13" s="17" customFormat="1" ht="12.75">
      <c r="A80" s="21"/>
      <c r="J80" s="21"/>
      <c r="M80" s="22"/>
    </row>
    <row r="81" spans="1:13" s="17" customFormat="1" ht="12.75">
      <c r="A81" s="21"/>
      <c r="B81" s="17" t="s">
        <v>131</v>
      </c>
      <c r="J81" s="21"/>
      <c r="M81" s="22"/>
    </row>
    <row r="82" spans="1:13" s="17" customFormat="1" ht="12.75">
      <c r="A82" s="21"/>
      <c r="M82" s="22"/>
    </row>
    <row r="83" spans="1:13" s="17" customFormat="1" ht="12.75">
      <c r="A83" s="21">
        <v>13</v>
      </c>
      <c r="B83" s="14" t="s">
        <v>78</v>
      </c>
      <c r="M83" s="22"/>
    </row>
    <row r="84" spans="1:13" s="17" customFormat="1" ht="12.75">
      <c r="A84" s="21"/>
      <c r="M84" s="22"/>
    </row>
    <row r="85" spans="1:13" s="17" customFormat="1" ht="12.75">
      <c r="A85" s="21"/>
      <c r="B85" s="17" t="s">
        <v>132</v>
      </c>
      <c r="M85" s="22"/>
    </row>
    <row r="86" spans="1:13" s="17" customFormat="1" ht="12.75">
      <c r="A86" s="21"/>
      <c r="M86" s="22"/>
    </row>
    <row r="87" spans="1:13" s="17" customFormat="1" ht="12.75">
      <c r="A87" s="21">
        <v>14</v>
      </c>
      <c r="B87" s="14" t="s">
        <v>79</v>
      </c>
      <c r="M87" s="22"/>
    </row>
    <row r="88" spans="1:13" s="17" customFormat="1" ht="12.75">
      <c r="A88" s="21"/>
      <c r="M88" s="22"/>
    </row>
    <row r="89" spans="1:13" s="17" customFormat="1" ht="12.75">
      <c r="A89" s="21"/>
      <c r="B89" s="17" t="s">
        <v>55</v>
      </c>
      <c r="M89" s="22"/>
    </row>
    <row r="90" spans="1:13" s="17" customFormat="1" ht="12.75">
      <c r="A90" s="21"/>
      <c r="M90" s="22"/>
    </row>
    <row r="91" spans="1:13" s="17" customFormat="1" ht="12.75">
      <c r="A91" s="21">
        <v>15</v>
      </c>
      <c r="B91" s="14" t="s">
        <v>80</v>
      </c>
      <c r="M91" s="22"/>
    </row>
    <row r="92" spans="1:13" s="17" customFormat="1" ht="12.75">
      <c r="A92" s="21"/>
      <c r="M92" s="22"/>
    </row>
    <row r="93" spans="1:13" s="17" customFormat="1" ht="12.75">
      <c r="A93" s="21"/>
      <c r="B93" s="17" t="s">
        <v>133</v>
      </c>
      <c r="M93" s="22"/>
    </row>
    <row r="94" spans="1:13" s="17" customFormat="1" ht="12.75">
      <c r="A94" s="21"/>
      <c r="M94" s="22"/>
    </row>
    <row r="95" spans="1:13" s="17" customFormat="1" ht="12.75">
      <c r="A95" s="21">
        <v>16</v>
      </c>
      <c r="B95" s="14" t="s">
        <v>81</v>
      </c>
      <c r="M95" s="22"/>
    </row>
    <row r="96" spans="1:13" s="17" customFormat="1" ht="12.75">
      <c r="A96" s="21"/>
      <c r="M96" s="22"/>
    </row>
    <row r="97" spans="1:12" s="22" customFormat="1" ht="12.75">
      <c r="A97" s="24"/>
      <c r="B97" s="65" t="s">
        <v>56</v>
      </c>
      <c r="C97" s="65"/>
      <c r="D97" s="65"/>
      <c r="E97" s="65"/>
      <c r="F97" s="65"/>
      <c r="G97" s="65"/>
      <c r="H97" s="65"/>
      <c r="I97" s="65"/>
      <c r="J97" s="65"/>
      <c r="K97" s="65"/>
      <c r="L97" s="65"/>
    </row>
    <row r="98" spans="1:12" s="22" customFormat="1" ht="12.75">
      <c r="A98" s="24"/>
      <c r="B98" s="65"/>
      <c r="C98" s="65"/>
      <c r="D98" s="65"/>
      <c r="E98" s="65"/>
      <c r="F98" s="65"/>
      <c r="G98" s="65"/>
      <c r="H98" s="65"/>
      <c r="I98" s="65"/>
      <c r="J98" s="65"/>
      <c r="K98" s="65"/>
      <c r="L98" s="65"/>
    </row>
    <row r="99" spans="1:13" s="17" customFormat="1" ht="12.75">
      <c r="A99" s="21"/>
      <c r="M99" s="22"/>
    </row>
    <row r="100" spans="1:13" s="17" customFormat="1" ht="12.75">
      <c r="A100" s="21">
        <v>17</v>
      </c>
      <c r="B100" s="14" t="s">
        <v>82</v>
      </c>
      <c r="M100" s="22"/>
    </row>
    <row r="101" spans="1:13" s="17" customFormat="1" ht="12.75">
      <c r="A101" s="21"/>
      <c r="B101" s="14"/>
      <c r="M101" s="22"/>
    </row>
    <row r="102" spans="1:13" s="17" customFormat="1" ht="12.75">
      <c r="A102" s="21"/>
      <c r="B102" s="17" t="s">
        <v>134</v>
      </c>
      <c r="M102" s="22"/>
    </row>
    <row r="103" spans="1:13" s="17" customFormat="1" ht="12.75">
      <c r="A103" s="21"/>
      <c r="M103" s="22"/>
    </row>
    <row r="104" spans="1:13" s="17" customFormat="1" ht="12.75">
      <c r="A104" s="21">
        <v>18</v>
      </c>
      <c r="B104" s="14" t="s">
        <v>57</v>
      </c>
      <c r="M104" s="22"/>
    </row>
    <row r="105" spans="1:13" s="17" customFormat="1" ht="12.75">
      <c r="A105" s="21"/>
      <c r="M105" s="22"/>
    </row>
    <row r="106" spans="1:12" s="22" customFormat="1" ht="12.75">
      <c r="A106" s="24"/>
      <c r="B106" s="65" t="s">
        <v>135</v>
      </c>
      <c r="C106" s="65"/>
      <c r="D106" s="65"/>
      <c r="E106" s="65"/>
      <c r="F106" s="65"/>
      <c r="G106" s="65"/>
      <c r="H106" s="65"/>
      <c r="I106" s="65"/>
      <c r="J106" s="65"/>
      <c r="K106" s="65"/>
      <c r="L106" s="65"/>
    </row>
    <row r="107" spans="1:12" s="22" customFormat="1" ht="12.75">
      <c r="A107" s="24"/>
      <c r="B107" s="65"/>
      <c r="C107" s="65"/>
      <c r="D107" s="65"/>
      <c r="E107" s="65"/>
      <c r="F107" s="65"/>
      <c r="G107" s="65"/>
      <c r="H107" s="65"/>
      <c r="I107" s="65"/>
      <c r="J107" s="65"/>
      <c r="K107" s="65"/>
      <c r="L107" s="65"/>
    </row>
    <row r="108" spans="1:13" s="17" customFormat="1" ht="12.75">
      <c r="A108" s="21"/>
      <c r="B108" s="16"/>
      <c r="C108" s="16"/>
      <c r="D108" s="16"/>
      <c r="E108" s="16"/>
      <c r="F108" s="16"/>
      <c r="G108" s="16"/>
      <c r="H108" s="16"/>
      <c r="I108" s="16"/>
      <c r="J108" s="16"/>
      <c r="K108" s="16"/>
      <c r="L108" s="16"/>
      <c r="M108" s="22"/>
    </row>
    <row r="109" spans="1:13" s="17" customFormat="1" ht="12.75">
      <c r="A109" s="21">
        <v>19</v>
      </c>
      <c r="B109" s="14" t="s">
        <v>83</v>
      </c>
      <c r="M109" s="22"/>
    </row>
    <row r="110" spans="1:13" s="17" customFormat="1" ht="12.75">
      <c r="A110" s="21"/>
      <c r="M110" s="22"/>
    </row>
    <row r="111" spans="1:12" s="22" customFormat="1" ht="12.75" customHeight="1">
      <c r="A111" s="24"/>
      <c r="B111" s="64" t="s">
        <v>140</v>
      </c>
      <c r="C111" s="64"/>
      <c r="D111" s="64"/>
      <c r="E111" s="64"/>
      <c r="F111" s="64"/>
      <c r="G111" s="64"/>
      <c r="H111" s="64"/>
      <c r="I111" s="64"/>
      <c r="J111" s="64"/>
      <c r="K111" s="64"/>
      <c r="L111" s="64"/>
    </row>
    <row r="112" spans="1:12" s="22" customFormat="1" ht="12.75">
      <c r="A112" s="24"/>
      <c r="B112" s="64"/>
      <c r="C112" s="64"/>
      <c r="D112" s="64"/>
      <c r="E112" s="64"/>
      <c r="F112" s="64"/>
      <c r="G112" s="64"/>
      <c r="H112" s="64"/>
      <c r="I112" s="64"/>
      <c r="J112" s="64"/>
      <c r="K112" s="64"/>
      <c r="L112" s="64"/>
    </row>
    <row r="113" spans="1:12" s="22" customFormat="1" ht="12.75">
      <c r="A113" s="24"/>
      <c r="B113" s="64"/>
      <c r="C113" s="64"/>
      <c r="D113" s="64"/>
      <c r="E113" s="64"/>
      <c r="F113" s="64"/>
      <c r="G113" s="64"/>
      <c r="H113" s="64"/>
      <c r="I113" s="64"/>
      <c r="J113" s="64"/>
      <c r="K113" s="64"/>
      <c r="L113" s="64"/>
    </row>
    <row r="114" spans="1:12" s="22" customFormat="1" ht="12.75">
      <c r="A114" s="24"/>
      <c r="B114" s="64"/>
      <c r="C114" s="64"/>
      <c r="D114" s="64"/>
      <c r="E114" s="64"/>
      <c r="F114" s="64"/>
      <c r="G114" s="64"/>
      <c r="H114" s="64"/>
      <c r="I114" s="64"/>
      <c r="J114" s="64"/>
      <c r="K114" s="64"/>
      <c r="L114" s="64"/>
    </row>
    <row r="115" spans="1:13" s="17" customFormat="1" ht="12.75">
      <c r="A115" s="21"/>
      <c r="M115" s="22"/>
    </row>
    <row r="116" spans="1:13" s="17" customFormat="1" ht="12.75">
      <c r="A116" s="21">
        <v>20</v>
      </c>
      <c r="B116" s="14" t="s">
        <v>84</v>
      </c>
      <c r="H116" s="17" t="s">
        <v>139</v>
      </c>
      <c r="M116" s="22"/>
    </row>
    <row r="117" spans="1:13" s="17" customFormat="1" ht="12.75">
      <c r="A117" s="21"/>
      <c r="M117" s="22"/>
    </row>
    <row r="118" spans="1:13" s="17" customFormat="1" ht="12.75">
      <c r="A118" s="21"/>
      <c r="B118" s="17" t="s">
        <v>58</v>
      </c>
      <c r="M118" s="22"/>
    </row>
    <row r="119" spans="1:13" s="17" customFormat="1" ht="12.75">
      <c r="A119" s="21"/>
      <c r="M119" s="22"/>
    </row>
    <row r="120" spans="1:13" s="17" customFormat="1" ht="12.75">
      <c r="A120" s="21">
        <v>21</v>
      </c>
      <c r="B120" s="14" t="s">
        <v>59</v>
      </c>
      <c r="M120" s="22"/>
    </row>
    <row r="121" spans="1:13" s="17" customFormat="1" ht="12.75">
      <c r="A121" s="21"/>
      <c r="M121" s="22"/>
    </row>
    <row r="122" spans="1:13" s="17" customFormat="1" ht="12.75">
      <c r="A122" s="21"/>
      <c r="B122" s="17" t="s">
        <v>125</v>
      </c>
      <c r="M122" s="22"/>
    </row>
    <row r="124" ht="12.75">
      <c r="A124" t="s">
        <v>60</v>
      </c>
    </row>
    <row r="128" ht="12.75">
      <c r="A128" t="s">
        <v>89</v>
      </c>
    </row>
    <row r="129" ht="12.75">
      <c r="A129" t="s">
        <v>88</v>
      </c>
    </row>
    <row r="131" ht="12.75">
      <c r="A131" t="s">
        <v>61</v>
      </c>
    </row>
    <row r="133" spans="1:4" ht="12.75">
      <c r="A133" t="s">
        <v>62</v>
      </c>
      <c r="B133" s="62" t="s">
        <v>142</v>
      </c>
      <c r="C133" s="63"/>
      <c r="D133" s="63"/>
    </row>
  </sheetData>
  <mergeCells count="17">
    <mergeCell ref="B133:D133"/>
    <mergeCell ref="B111:L114"/>
    <mergeCell ref="C59:M60"/>
    <mergeCell ref="C61:L64"/>
    <mergeCell ref="B68:L69"/>
    <mergeCell ref="B106:L107"/>
    <mergeCell ref="B76:L77"/>
    <mergeCell ref="B97:L98"/>
    <mergeCell ref="B9:L10"/>
    <mergeCell ref="A5:L5"/>
    <mergeCell ref="C32:K34"/>
    <mergeCell ref="C54:L57"/>
    <mergeCell ref="B14:L17"/>
    <mergeCell ref="A1:L1"/>
    <mergeCell ref="A2:L2"/>
    <mergeCell ref="A3:L3"/>
    <mergeCell ref="A4:L4"/>
  </mergeCells>
  <printOptions/>
  <pageMargins left="0.75" right="0.5" top="1" bottom="1" header="0.5" footer="0.5"/>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iet</dc:creator>
  <cp:keywords/>
  <dc:description/>
  <cp:lastModifiedBy>K &amp; N Kenanga Bhd K &amp; N Kenan</cp:lastModifiedBy>
  <cp:lastPrinted>2002-05-31T03:01:47Z</cp:lastPrinted>
  <dcterms:created xsi:type="dcterms:W3CDTF">2001-10-16T10:02:43Z</dcterms:created>
  <dcterms:modified xsi:type="dcterms:W3CDTF">2002-05-31T03:02:59Z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